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1840" windowHeight="12015" tabRatio="363"/>
  </bookViews>
  <sheets>
    <sheet name="Программа Авто 2019 (3)" sheetId="3" r:id="rId1"/>
  </sheets>
  <calcPr calcId="114210"/>
</workbook>
</file>

<file path=xl/calcChain.xml><?xml version="1.0" encoding="utf-8"?>
<calcChain xmlns="http://schemas.openxmlformats.org/spreadsheetml/2006/main">
  <c r="T9" i="3"/>
  <c r="R9"/>
  <c r="Q9"/>
  <c r="AC9"/>
  <c r="U9"/>
  <c r="W9"/>
  <c r="P9"/>
  <c r="K9"/>
  <c r="Z9"/>
  <c r="AD9"/>
  <c r="AB9"/>
  <c r="U10"/>
</calcChain>
</file>

<file path=xl/sharedStrings.xml><?xml version="1.0" encoding="utf-8"?>
<sst xmlns="http://schemas.openxmlformats.org/spreadsheetml/2006/main" count="42" uniqueCount="32">
  <si>
    <t xml:space="preserve"> </t>
  </si>
  <si>
    <t>тыс.руб.</t>
  </si>
  <si>
    <t>№ маршрута</t>
  </si>
  <si>
    <t>Наименование маршрута</t>
  </si>
  <si>
    <t>Действующий тариф (стоимость проезда для 1 пассажира для городских перевозок, или стоимость 1 пасс/км для пригородных и междугородных перевозок )</t>
  </si>
  <si>
    <t>Протяженность маршрута согласно паспорту маршрута., км.</t>
  </si>
  <si>
    <t>Марка ТС</t>
  </si>
  <si>
    <t>Вместимость ТС, человек</t>
  </si>
  <si>
    <t>Перевезено пассажиров, тыс. чел.</t>
  </si>
  <si>
    <t xml:space="preserve">Количество рейсов, шт. </t>
  </si>
  <si>
    <t>Пробег с пассажирами, тыс.км</t>
  </si>
  <si>
    <t>Расчетный тариф (согласно Методике), руб/км</t>
  </si>
  <si>
    <t>Расходы по планово-расчётному тарифу, тыс. рублей</t>
  </si>
  <si>
    <t>Доходы на 1 пассажира, тыс.руб.</t>
  </si>
  <si>
    <t>Доходы всего, тыс.руб.</t>
  </si>
  <si>
    <t>Убытки от перевозки пассажиров, тыс.руб.</t>
  </si>
  <si>
    <t>Норматив субсидирования</t>
  </si>
  <si>
    <t>Доходы при полной загрузке, тыс.руб.</t>
  </si>
  <si>
    <t>Коэффициент использования вместимости</t>
  </si>
  <si>
    <t>Сумма субсидий, тыс.руб.</t>
  </si>
  <si>
    <t>Средняя наполняемость автобуса за 1 рейс, чел</t>
  </si>
  <si>
    <t>1 кв.</t>
  </si>
  <si>
    <t>2 кв.</t>
  </si>
  <si>
    <t>3 кв.</t>
  </si>
  <si>
    <t>4 кв.</t>
  </si>
  <si>
    <t>год</t>
  </si>
  <si>
    <t>Пригородные внутрирайонные маршруты</t>
  </si>
  <si>
    <t>111Г</t>
  </si>
  <si>
    <t>ПАЗ</t>
  </si>
  <si>
    <t xml:space="preserve">
Программа перевозок автомобильным пассажирским транспортом для предоставления субсидии организациям автомобильного транспорта  на  компенсацию расходов, возникающих в результате  небольшой интенсивности пассажиропотоков по регулярным внутрирайонным маршрутам в Енисейском районе на 2019 год</t>
  </si>
  <si>
    <t>полселок Подтесово-село Потапово</t>
  </si>
  <si>
    <t>Приложение №1                                                                        к постановлению Администрации района №____________________от ______________________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</si>
</sst>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0.0"/>
    <numFmt numFmtId="166" formatCode="#,##0.0_ ;[Red]\-#,##0.0\ "/>
    <numFmt numFmtId="167" formatCode="\$#,##0\ ;\(\$#,##0\)"/>
    <numFmt numFmtId="168" formatCode="_(* #,##0_);_(* \(#,##0\);_(* &quot;-&quot;_);_(@_)"/>
    <numFmt numFmtId="169" formatCode="_(* #,##0.00_);_(* \(#,##0.00\);_(* &quot;-&quot;??_);_(@_)"/>
  </numFmts>
  <fonts count="2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color indexed="9"/>
      <name val="Arial Cyr"/>
      <charset val="204"/>
    </font>
    <font>
      <sz val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i/>
      <sz val="10"/>
      <name val="Arial Cyr"/>
      <charset val="204"/>
    </font>
    <font>
      <i/>
      <sz val="10"/>
      <color indexed="9"/>
      <name val="Arial Cyr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1"/>
      <name val="Arial Cyr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0"/>
      <name val="Arial"/>
      <family val="2"/>
      <charset val="204"/>
    </font>
    <font>
      <sz val="12"/>
      <name val="TimesET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Arial Cyr"/>
      <charset val="204"/>
    </font>
    <font>
      <sz val="12"/>
      <color indexed="9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3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1" applyNumberFormat="0" applyFont="0" applyFill="0" applyAlignment="0" applyProtection="0"/>
    <xf numFmtId="0" fontId="15" fillId="0" borderId="0"/>
    <xf numFmtId="0" fontId="1" fillId="0" borderId="0"/>
    <xf numFmtId="0" fontId="8" fillId="0" borderId="0"/>
    <xf numFmtId="0" fontId="1" fillId="0" borderId="0"/>
    <xf numFmtId="0" fontId="1" fillId="0" borderId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2"/>
    <xf numFmtId="0" fontId="1" fillId="0" borderId="0" xfId="12" applyBorder="1"/>
    <xf numFmtId="0" fontId="1" fillId="0" borderId="0" xfId="12" applyFill="1"/>
    <xf numFmtId="0" fontId="3" fillId="0" borderId="0" xfId="12" applyFont="1" applyBorder="1"/>
    <xf numFmtId="0" fontId="6" fillId="0" borderId="0" xfId="12" applyFont="1" applyBorder="1"/>
    <xf numFmtId="0" fontId="7" fillId="0" borderId="0" xfId="12" applyFont="1" applyBorder="1"/>
    <xf numFmtId="166" fontId="3" fillId="0" borderId="0" xfId="12" applyNumberFormat="1" applyFont="1"/>
    <xf numFmtId="0" fontId="3" fillId="0" borderId="0" xfId="12" applyFont="1" applyFill="1"/>
    <xf numFmtId="0" fontId="3" fillId="0" borderId="0" xfId="12" applyFont="1"/>
    <xf numFmtId="0" fontId="2" fillId="0" borderId="0" xfId="0" applyFont="1"/>
    <xf numFmtId="0" fontId="11" fillId="0" borderId="0" xfId="12" applyFont="1"/>
    <xf numFmtId="0" fontId="11" fillId="0" borderId="0" xfId="12" applyFont="1" applyAlignment="1">
      <alignment horizontal="center" vertical="center" wrapText="1"/>
    </xf>
    <xf numFmtId="0" fontId="17" fillId="0" borderId="0" xfId="12" applyFont="1" applyFill="1" applyAlignment="1">
      <alignment horizontal="center" wrapText="1"/>
    </xf>
    <xf numFmtId="0" fontId="4" fillId="0" borderId="0" xfId="0" applyFont="1" applyAlignment="1">
      <alignment wrapText="1"/>
    </xf>
    <xf numFmtId="0" fontId="18" fillId="0" borderId="0" xfId="12" applyFont="1" applyFill="1" applyAlignment="1">
      <alignment horizontal="center"/>
    </xf>
    <xf numFmtId="0" fontId="18" fillId="0" borderId="0" xfId="12" applyFont="1" applyFill="1"/>
    <xf numFmtId="0" fontId="18" fillId="0" borderId="0" xfId="12" applyFont="1"/>
    <xf numFmtId="1" fontId="18" fillId="0" borderId="2" xfId="12" applyNumberFormat="1" applyFont="1" applyFill="1" applyBorder="1" applyAlignment="1">
      <alignment horizontal="center" vertical="center" wrapText="1"/>
    </xf>
    <xf numFmtId="164" fontId="18" fillId="0" borderId="2" xfId="12" applyNumberFormat="1" applyFont="1" applyFill="1" applyBorder="1" applyAlignment="1">
      <alignment horizontal="center" vertical="center" wrapText="1"/>
    </xf>
    <xf numFmtId="0" fontId="20" fillId="0" borderId="3" xfId="12" applyFont="1" applyFill="1" applyBorder="1" applyAlignment="1">
      <alignment horizontal="center" vertical="center" wrapText="1"/>
    </xf>
    <xf numFmtId="0" fontId="20" fillId="0" borderId="2" xfId="12" applyFont="1" applyFill="1" applyBorder="1" applyAlignment="1">
      <alignment horizontal="center" vertical="center" wrapText="1"/>
    </xf>
    <xf numFmtId="165" fontId="18" fillId="0" borderId="4" xfId="12" applyNumberFormat="1" applyFont="1" applyFill="1" applyBorder="1" applyAlignment="1">
      <alignment horizontal="center" wrapText="1"/>
    </xf>
    <xf numFmtId="0" fontId="20" fillId="0" borderId="5" xfId="12" applyFont="1" applyFill="1" applyBorder="1" applyAlignment="1">
      <alignment horizontal="center" wrapText="1"/>
    </xf>
    <xf numFmtId="0" fontId="18" fillId="0" borderId="2" xfId="12" applyFont="1" applyFill="1" applyBorder="1" applyAlignment="1">
      <alignment horizontal="center" wrapText="1"/>
    </xf>
    <xf numFmtId="0" fontId="18" fillId="0" borderId="2" xfId="12" applyFont="1" applyFill="1" applyBorder="1" applyAlignment="1">
      <alignment wrapText="1"/>
    </xf>
    <xf numFmtId="2" fontId="18" fillId="0" borderId="6" xfId="12" applyNumberFormat="1" applyFont="1" applyFill="1" applyBorder="1" applyAlignment="1">
      <alignment horizontal="center" wrapText="1"/>
    </xf>
    <xf numFmtId="2" fontId="18" fillId="0" borderId="2" xfId="12" applyNumberFormat="1" applyFont="1" applyBorder="1" applyAlignment="1">
      <alignment horizontal="center" wrapText="1"/>
    </xf>
    <xf numFmtId="2" fontId="18" fillId="0" borderId="2" xfId="12" applyNumberFormat="1" applyFont="1" applyBorder="1" applyAlignment="1">
      <alignment horizontal="left" wrapText="1"/>
    </xf>
    <xf numFmtId="1" fontId="18" fillId="0" borderId="2" xfId="12" applyNumberFormat="1" applyFont="1" applyFill="1" applyBorder="1" applyAlignment="1">
      <alignment horizontal="center" wrapText="1"/>
    </xf>
    <xf numFmtId="2" fontId="18" fillId="0" borderId="2" xfId="12" applyNumberFormat="1" applyFont="1" applyFill="1" applyBorder="1" applyAlignment="1">
      <alignment horizontal="center" wrapText="1"/>
    </xf>
    <xf numFmtId="2" fontId="18" fillId="0" borderId="6" xfId="12" applyNumberFormat="1" applyFont="1" applyFill="1" applyBorder="1" applyAlignment="1">
      <alignment horizontal="right" wrapText="1"/>
    </xf>
    <xf numFmtId="2" fontId="18" fillId="0" borderId="2" xfId="12" applyNumberFormat="1" applyFont="1" applyFill="1" applyBorder="1" applyAlignment="1">
      <alignment horizontal="right" wrapText="1"/>
    </xf>
    <xf numFmtId="2" fontId="18" fillId="0" borderId="2" xfId="10" applyNumberFormat="1" applyFont="1" applyBorder="1" applyAlignment="1">
      <alignment horizontal="center" wrapText="1"/>
    </xf>
    <xf numFmtId="1" fontId="18" fillId="0" borderId="2" xfId="12" applyNumberFormat="1" applyFont="1" applyFill="1" applyBorder="1" applyAlignment="1">
      <alignment horizontal="right" wrapText="1"/>
    </xf>
    <xf numFmtId="0" fontId="20" fillId="0" borderId="4" xfId="12" applyFont="1" applyFill="1" applyBorder="1" applyAlignment="1">
      <alignment horizontal="center" wrapText="1"/>
    </xf>
    <xf numFmtId="0" fontId="18" fillId="0" borderId="2" xfId="12" applyFont="1" applyFill="1" applyBorder="1" applyAlignment="1">
      <alignment horizontal="center" vertical="center" wrapText="1"/>
    </xf>
    <xf numFmtId="4" fontId="22" fillId="0" borderId="0" xfId="12" applyNumberFormat="1" applyFont="1"/>
    <xf numFmtId="4" fontId="22" fillId="0" borderId="0" xfId="12" applyNumberFormat="1" applyFont="1" applyFill="1" applyBorder="1"/>
    <xf numFmtId="0" fontId="1" fillId="0" borderId="0" xfId="12" applyFill="1" applyBorder="1"/>
    <xf numFmtId="0" fontId="9" fillId="0" borderId="0" xfId="12" applyFont="1" applyFill="1" applyBorder="1"/>
    <xf numFmtId="0" fontId="10" fillId="0" borderId="0" xfId="12" applyFont="1" applyFill="1" applyBorder="1"/>
    <xf numFmtId="0" fontId="2" fillId="0" borderId="0" xfId="0" applyFont="1" applyFill="1" applyBorder="1"/>
    <xf numFmtId="0" fontId="11" fillId="0" borderId="0" xfId="12" applyFont="1" applyFill="1" applyBorder="1"/>
    <xf numFmtId="166" fontId="3" fillId="0" borderId="0" xfId="12" applyNumberFormat="1" applyFont="1" applyFill="1" applyBorder="1"/>
    <xf numFmtId="0" fontId="23" fillId="0" borderId="0" xfId="12" applyNumberFormat="1" applyFont="1" applyFill="1" applyBorder="1" applyAlignment="1">
      <alignment horizontal="center"/>
    </xf>
    <xf numFmtId="2" fontId="18" fillId="0" borderId="2" xfId="10" applyNumberFormat="1" applyFont="1" applyFill="1" applyBorder="1" applyAlignment="1">
      <alignment horizontal="center" wrapText="1"/>
    </xf>
    <xf numFmtId="0" fontId="18" fillId="0" borderId="2" xfId="12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1" fillId="0" borderId="0" xfId="12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8" fillId="0" borderId="9" xfId="12" applyNumberFormat="1" applyFont="1" applyBorder="1" applyAlignment="1">
      <alignment wrapText="1"/>
    </xf>
    <xf numFmtId="0" fontId="18" fillId="0" borderId="2" xfId="12" applyFont="1" applyFill="1" applyBorder="1" applyAlignment="1">
      <alignment horizontal="center" vertical="center" textRotation="90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2" xfId="0" applyFont="1" applyFill="1" applyBorder="1" applyAlignment="1">
      <alignment horizontal="center" textRotation="90" wrapText="1"/>
    </xf>
    <xf numFmtId="0" fontId="19" fillId="0" borderId="7" xfId="0" applyFont="1" applyFill="1" applyBorder="1" applyAlignment="1">
      <alignment horizontal="center" vertical="center" textRotation="90" wrapText="1"/>
    </xf>
    <xf numFmtId="0" fontId="19" fillId="0" borderId="2" xfId="0" applyFont="1" applyFill="1" applyBorder="1" applyAlignment="1">
      <alignment horizontal="center" wrapText="1"/>
    </xf>
    <xf numFmtId="0" fontId="19" fillId="0" borderId="2" xfId="0" applyFont="1" applyBorder="1" applyAlignment="1">
      <alignment horizontal="center" textRotation="90" wrapText="1"/>
    </xf>
    <xf numFmtId="1" fontId="19" fillId="0" borderId="7" xfId="11" applyNumberFormat="1" applyFont="1" applyFill="1" applyBorder="1" applyAlignment="1">
      <alignment horizontal="center" vertical="center" textRotation="90" wrapText="1"/>
    </xf>
    <xf numFmtId="0" fontId="19" fillId="0" borderId="2" xfId="11" applyFont="1" applyFill="1" applyBorder="1" applyAlignment="1">
      <alignment horizontal="center" vertical="center" textRotation="90" wrapText="1"/>
    </xf>
    <xf numFmtId="0" fontId="5" fillId="0" borderId="0" xfId="12" applyFont="1" applyFill="1" applyBorder="1" applyAlignment="1">
      <alignment horizontal="center" vertical="center" textRotation="90" wrapText="1"/>
    </xf>
    <xf numFmtId="0" fontId="20" fillId="0" borderId="7" xfId="12" applyFont="1" applyFill="1" applyBorder="1" applyAlignment="1">
      <alignment horizontal="center" wrapText="1"/>
    </xf>
    <xf numFmtId="0" fontId="20" fillId="0" borderId="4" xfId="12" applyFont="1" applyFill="1" applyBorder="1" applyAlignment="1">
      <alignment horizontal="center" wrapText="1"/>
    </xf>
    <xf numFmtId="0" fontId="18" fillId="0" borderId="3" xfId="12" applyFont="1" applyFill="1" applyBorder="1" applyAlignment="1">
      <alignment horizontal="center" vertical="center" textRotation="90" wrapText="1"/>
    </xf>
    <xf numFmtId="0" fontId="18" fillId="0" borderId="8" xfId="12" applyFont="1" applyFill="1" applyBorder="1" applyAlignment="1">
      <alignment horizontal="center" vertical="center" textRotation="90" wrapText="1"/>
    </xf>
    <xf numFmtId="0" fontId="18" fillId="0" borderId="6" xfId="12" applyFont="1" applyFill="1" applyBorder="1" applyAlignment="1">
      <alignment horizontal="center" vertical="center" textRotation="90" wrapText="1"/>
    </xf>
    <xf numFmtId="0" fontId="18" fillId="0" borderId="8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8" fillId="0" borderId="5" xfId="12" applyFont="1" applyFill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wrapText="1"/>
    </xf>
  </cellXfs>
  <cellStyles count="19">
    <cellStyle name="Comma0" xfId="1"/>
    <cellStyle name="Currency0" xfId="2"/>
    <cellStyle name="Date" xfId="3"/>
    <cellStyle name="Fixed" xfId="4"/>
    <cellStyle name="Heading 1" xfId="5"/>
    <cellStyle name="Heading 2" xfId="6"/>
    <cellStyle name="Total" xfId="7"/>
    <cellStyle name="Обычный" xfId="0" builtinId="0"/>
    <cellStyle name="Обычный 2" xfId="8"/>
    <cellStyle name="Обычный 3" xfId="9"/>
    <cellStyle name="Обычный_АТП расчёты к финансированию на 2012г." xfId="10"/>
    <cellStyle name="Обычный_Краевая авто" xfId="11"/>
    <cellStyle name="Обычный_Программа пассажирских перевозок город 2011" xfId="12"/>
    <cellStyle name="Процент_11п" xfId="13"/>
    <cellStyle name="Процентный 2" xfId="14"/>
    <cellStyle name="Тысячи [0]_12п" xfId="15"/>
    <cellStyle name="Тысячи_11п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F44"/>
  <sheetViews>
    <sheetView tabSelected="1" topLeftCell="D1" zoomScale="80" zoomScaleNormal="80" workbookViewId="0">
      <selection activeCell="V4" sqref="V4:V6"/>
    </sheetView>
  </sheetViews>
  <sheetFormatPr defaultRowHeight="12.75"/>
  <cols>
    <col min="1" max="1" width="6.140625" style="1" customWidth="1"/>
    <col min="2" max="2" width="22" style="1" customWidth="1"/>
    <col min="3" max="3" width="12" style="1" customWidth="1"/>
    <col min="4" max="4" width="8.85546875" style="1" customWidth="1"/>
    <col min="5" max="5" width="7" style="1" customWidth="1"/>
    <col min="6" max="6" width="5" style="1" customWidth="1"/>
    <col min="7" max="10" width="5.140625" style="1" customWidth="1"/>
    <col min="11" max="11" width="8.28515625" style="1" customWidth="1"/>
    <col min="12" max="12" width="7.140625" style="1" customWidth="1"/>
    <col min="13" max="14" width="5.7109375" style="1" customWidth="1"/>
    <col min="15" max="15" width="7.140625" style="1" customWidth="1"/>
    <col min="16" max="16" width="7.7109375" style="1" customWidth="1"/>
    <col min="17" max="17" width="9" style="1" customWidth="1"/>
    <col min="18" max="18" width="9.42578125" style="1" customWidth="1"/>
    <col min="19" max="19" width="10" style="1" customWidth="1"/>
    <col min="20" max="20" width="9.42578125" style="1" customWidth="1"/>
    <col min="21" max="21" width="9.7109375" style="1" customWidth="1"/>
    <col min="22" max="22" width="8.42578125" style="3" customWidth="1"/>
    <col min="23" max="23" width="13.7109375" style="1" customWidth="1"/>
    <col min="24" max="24" width="11.140625" style="1" customWidth="1"/>
    <col min="25" max="25" width="11.42578125" style="1" customWidth="1"/>
    <col min="26" max="26" width="12.28515625" style="1" customWidth="1"/>
    <col min="27" max="27" width="7.7109375" style="1" customWidth="1"/>
    <col min="28" max="28" width="9.140625" style="1"/>
    <col min="29" max="29" width="7.28515625" style="1" customWidth="1"/>
    <col min="30" max="30" width="12.42578125" style="1" customWidth="1"/>
    <col min="31" max="31" width="13.85546875" style="2" customWidth="1"/>
    <col min="32" max="16384" width="9.140625" style="2"/>
  </cols>
  <sheetData>
    <row r="1" spans="1:32" ht="42.75" customHeight="1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49" t="s">
        <v>31</v>
      </c>
      <c r="AA1" s="49"/>
      <c r="AB1" s="49"/>
      <c r="AC1" s="49"/>
      <c r="AD1" s="49"/>
    </row>
    <row r="2" spans="1:32" ht="63.75" customHeight="1">
      <c r="A2" s="50" t="s">
        <v>29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</row>
    <row r="3" spans="1:32" ht="15" customHeight="1">
      <c r="A3" s="15"/>
      <c r="B3" s="16" t="s">
        <v>0</v>
      </c>
      <c r="C3" s="16"/>
      <c r="D3" s="16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7"/>
      <c r="R3" s="17"/>
      <c r="S3" s="17"/>
      <c r="T3" s="17"/>
      <c r="U3" s="17"/>
      <c r="V3" s="16"/>
      <c r="W3" s="17"/>
      <c r="X3" s="17"/>
      <c r="Y3" s="17"/>
      <c r="Z3" s="17"/>
      <c r="AA3" s="17"/>
      <c r="AB3" s="17"/>
      <c r="AC3" s="52" t="s">
        <v>1</v>
      </c>
      <c r="AD3" s="52"/>
      <c r="AE3" s="4"/>
    </row>
    <row r="4" spans="1:32" s="5" customFormat="1" ht="45.75" customHeight="1">
      <c r="A4" s="53" t="s">
        <v>2</v>
      </c>
      <c r="B4" s="54" t="s">
        <v>3</v>
      </c>
      <c r="C4" s="56" t="s">
        <v>4</v>
      </c>
      <c r="D4" s="54" t="s">
        <v>5</v>
      </c>
      <c r="E4" s="54" t="s">
        <v>6</v>
      </c>
      <c r="F4" s="54" t="s">
        <v>7</v>
      </c>
      <c r="G4" s="47" t="s">
        <v>8</v>
      </c>
      <c r="H4" s="48"/>
      <c r="I4" s="48"/>
      <c r="J4" s="48"/>
      <c r="K4" s="48"/>
      <c r="L4" s="47" t="s">
        <v>9</v>
      </c>
      <c r="M4" s="48"/>
      <c r="N4" s="48"/>
      <c r="O4" s="48"/>
      <c r="P4" s="48"/>
      <c r="Q4" s="47" t="s">
        <v>10</v>
      </c>
      <c r="R4" s="48"/>
      <c r="S4" s="48"/>
      <c r="T4" s="48"/>
      <c r="U4" s="48"/>
      <c r="V4" s="60" t="s">
        <v>11</v>
      </c>
      <c r="W4" s="59" t="s">
        <v>12</v>
      </c>
      <c r="X4" s="60" t="s">
        <v>13</v>
      </c>
      <c r="Y4" s="69" t="s">
        <v>14</v>
      </c>
      <c r="Z4" s="53" t="s">
        <v>15</v>
      </c>
      <c r="AA4" s="53" t="s">
        <v>16</v>
      </c>
      <c r="AB4" s="64" t="s">
        <v>17</v>
      </c>
      <c r="AC4" s="64" t="s">
        <v>18</v>
      </c>
      <c r="AD4" s="53" t="s">
        <v>19</v>
      </c>
      <c r="AE4" s="61" t="s">
        <v>20</v>
      </c>
    </row>
    <row r="5" spans="1:32" s="5" customFormat="1" ht="13.5" customHeight="1">
      <c r="A5" s="53"/>
      <c r="B5" s="55"/>
      <c r="C5" s="56"/>
      <c r="D5" s="57"/>
      <c r="E5" s="54"/>
      <c r="F5" s="5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60"/>
      <c r="W5" s="59"/>
      <c r="X5" s="60"/>
      <c r="Y5" s="70"/>
      <c r="Z5" s="48"/>
      <c r="AA5" s="48"/>
      <c r="AB5" s="65"/>
      <c r="AC5" s="67"/>
      <c r="AD5" s="48"/>
      <c r="AE5" s="61"/>
    </row>
    <row r="6" spans="1:32" s="5" customFormat="1" ht="136.5" customHeight="1">
      <c r="A6" s="53"/>
      <c r="B6" s="55"/>
      <c r="C6" s="56"/>
      <c r="D6" s="57"/>
      <c r="E6" s="55"/>
      <c r="F6" s="58"/>
      <c r="G6" s="36" t="s">
        <v>21</v>
      </c>
      <c r="H6" s="36" t="s">
        <v>22</v>
      </c>
      <c r="I6" s="36" t="s">
        <v>23</v>
      </c>
      <c r="J6" s="36" t="s">
        <v>24</v>
      </c>
      <c r="K6" s="36" t="s">
        <v>25</v>
      </c>
      <c r="L6" s="18" t="s">
        <v>21</v>
      </c>
      <c r="M6" s="18" t="s">
        <v>22</v>
      </c>
      <c r="N6" s="18" t="s">
        <v>23</v>
      </c>
      <c r="O6" s="18" t="s">
        <v>24</v>
      </c>
      <c r="P6" s="18" t="s">
        <v>25</v>
      </c>
      <c r="Q6" s="18" t="s">
        <v>21</v>
      </c>
      <c r="R6" s="18" t="s">
        <v>22</v>
      </c>
      <c r="S6" s="18" t="s">
        <v>23</v>
      </c>
      <c r="T6" s="18" t="s">
        <v>24</v>
      </c>
      <c r="U6" s="19" t="s">
        <v>25</v>
      </c>
      <c r="V6" s="60"/>
      <c r="W6" s="59"/>
      <c r="X6" s="60"/>
      <c r="Y6" s="70"/>
      <c r="Z6" s="48"/>
      <c r="AA6" s="48"/>
      <c r="AB6" s="66"/>
      <c r="AC6" s="68"/>
      <c r="AD6" s="48"/>
      <c r="AE6" s="61"/>
    </row>
    <row r="7" spans="1:32" s="5" customFormat="1" ht="15.75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  <c r="K7" s="20">
        <v>11</v>
      </c>
      <c r="L7" s="20">
        <v>12</v>
      </c>
      <c r="M7" s="20">
        <v>13</v>
      </c>
      <c r="N7" s="20">
        <v>14</v>
      </c>
      <c r="O7" s="20">
        <v>15</v>
      </c>
      <c r="P7" s="20">
        <v>16</v>
      </c>
      <c r="Q7" s="20">
        <v>17</v>
      </c>
      <c r="R7" s="20">
        <v>18</v>
      </c>
      <c r="S7" s="20">
        <v>19</v>
      </c>
      <c r="T7" s="20">
        <v>20</v>
      </c>
      <c r="U7" s="20">
        <v>21</v>
      </c>
      <c r="V7" s="20">
        <v>22</v>
      </c>
      <c r="W7" s="20">
        <v>23</v>
      </c>
      <c r="X7" s="20">
        <v>24</v>
      </c>
      <c r="Y7" s="20">
        <v>25</v>
      </c>
      <c r="Z7" s="20">
        <v>29</v>
      </c>
      <c r="AA7" s="20">
        <v>30</v>
      </c>
      <c r="AB7" s="20">
        <v>31</v>
      </c>
      <c r="AC7" s="20">
        <v>32</v>
      </c>
      <c r="AD7" s="21">
        <v>33</v>
      </c>
      <c r="AE7" s="6"/>
    </row>
    <row r="8" spans="1:32" ht="15.75">
      <c r="A8" s="62" t="s">
        <v>26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35"/>
      <c r="R8" s="35"/>
      <c r="S8" s="35"/>
      <c r="T8" s="35"/>
      <c r="U8" s="35"/>
      <c r="V8" s="35"/>
      <c r="W8" s="35"/>
      <c r="X8" s="22"/>
      <c r="Y8" s="35"/>
      <c r="Z8" s="35"/>
      <c r="AA8" s="35"/>
      <c r="AB8" s="35"/>
      <c r="AC8" s="35"/>
      <c r="AD8" s="23"/>
      <c r="AE8" s="4"/>
    </row>
    <row r="9" spans="1:32" ht="31.5">
      <c r="A9" s="24" t="s">
        <v>27</v>
      </c>
      <c r="B9" s="25" t="s">
        <v>30</v>
      </c>
      <c r="C9" s="26">
        <v>2.4900000000000002</v>
      </c>
      <c r="D9" s="27">
        <v>34</v>
      </c>
      <c r="E9" s="28" t="s">
        <v>28</v>
      </c>
      <c r="F9" s="29">
        <v>37</v>
      </c>
      <c r="G9" s="30">
        <v>0.16</v>
      </c>
      <c r="H9" s="30">
        <v>1.21</v>
      </c>
      <c r="I9" s="30"/>
      <c r="J9" s="30">
        <v>4.68</v>
      </c>
      <c r="K9" s="31">
        <f>SUM(G9:J9)</f>
        <v>6.05</v>
      </c>
      <c r="L9" s="29">
        <v>42</v>
      </c>
      <c r="M9" s="29">
        <v>122</v>
      </c>
      <c r="N9" s="29">
        <v>0</v>
      </c>
      <c r="O9" s="29">
        <v>298</v>
      </c>
      <c r="P9" s="34">
        <f>SUM(L9:O9)</f>
        <v>462</v>
      </c>
      <c r="Q9" s="32">
        <f>D9*L9/1000</f>
        <v>1.4279999999999999</v>
      </c>
      <c r="R9" s="32">
        <f>D9*M9/1000</f>
        <v>4.1479999999999997</v>
      </c>
      <c r="S9" s="32">
        <v>0</v>
      </c>
      <c r="T9" s="32">
        <f>O9*D9/1000</f>
        <v>10.132</v>
      </c>
      <c r="U9" s="32">
        <f>SUM(Q9:T9)</f>
        <v>15.707999999999998</v>
      </c>
      <c r="V9" s="46">
        <v>58.314999999999998</v>
      </c>
      <c r="W9" s="33">
        <f>V9*U9</f>
        <v>916.01201999999989</v>
      </c>
      <c r="X9" s="26">
        <v>84.66</v>
      </c>
      <c r="Y9" s="30">
        <v>396.23430000000002</v>
      </c>
      <c r="Z9" s="32">
        <f>Y9-W9</f>
        <v>-519.77771999999982</v>
      </c>
      <c r="AA9" s="32">
        <v>33.090000000000003</v>
      </c>
      <c r="AB9" s="31">
        <f>F9*P9*X9/1000</f>
        <v>1447.17804</v>
      </c>
      <c r="AC9" s="32">
        <f>Y9/AB9/1000</f>
        <v>2.7379789427982201E-4</v>
      </c>
      <c r="AD9" s="32">
        <f>Z9*-1</f>
        <v>519.77771999999982</v>
      </c>
      <c r="AE9" s="45"/>
    </row>
    <row r="10" spans="1:32">
      <c r="U10" s="7" t="e">
        <f>#REF!-#REF!</f>
        <v>#REF!</v>
      </c>
      <c r="V10" s="8"/>
      <c r="W10" s="9"/>
      <c r="X10" s="9"/>
      <c r="Y10" s="9"/>
    </row>
    <row r="11" spans="1:32" ht="20.25">
      <c r="B11" s="40"/>
      <c r="C11" s="41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7"/>
      <c r="Z11" s="37"/>
      <c r="AA11" s="37"/>
      <c r="AB11" s="37"/>
      <c r="AC11" s="37"/>
      <c r="AD11" s="37"/>
    </row>
    <row r="12" spans="1:32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</row>
    <row r="13" spans="1:3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</row>
    <row r="14" spans="1:32" s="1" customFormat="1" ht="15">
      <c r="B14" s="42"/>
      <c r="C14" s="43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44"/>
      <c r="V14" s="39"/>
      <c r="W14" s="39"/>
      <c r="X14" s="39"/>
      <c r="AE14" s="2"/>
      <c r="AF14" s="2"/>
    </row>
    <row r="15" spans="1:32" s="1" customFormat="1" ht="15">
      <c r="B15" s="10"/>
      <c r="C15" s="12"/>
      <c r="V15" s="3"/>
      <c r="AE15" s="2"/>
      <c r="AF15" s="2"/>
    </row>
    <row r="16" spans="1:32" s="1" customFormat="1" ht="14.25">
      <c r="B16" s="11"/>
      <c r="C16" s="11"/>
      <c r="V16" s="3"/>
      <c r="AE16" s="2"/>
      <c r="AF16" s="2"/>
    </row>
    <row r="41" spans="31:32" s="1" customFormat="1">
      <c r="AE41" s="2"/>
      <c r="AF41" s="2"/>
    </row>
    <row r="42" spans="31:32" s="1" customFormat="1">
      <c r="AE42" s="2"/>
      <c r="AF42" s="2"/>
    </row>
    <row r="43" spans="31:32" s="1" customFormat="1">
      <c r="AE43" s="2"/>
      <c r="AF43" s="2"/>
    </row>
    <row r="44" spans="31:32" s="1" customFormat="1">
      <c r="AE44" s="2"/>
      <c r="AF44" s="2"/>
    </row>
  </sheetData>
  <mergeCells count="23">
    <mergeCell ref="Y4:Y6"/>
    <mergeCell ref="V4:V6"/>
    <mergeCell ref="E4:E6"/>
    <mergeCell ref="F4:F6"/>
    <mergeCell ref="W4:W6"/>
    <mergeCell ref="X4:X6"/>
    <mergeCell ref="AE4:AE6"/>
    <mergeCell ref="A8:P8"/>
    <mergeCell ref="Z4:Z6"/>
    <mergeCell ref="AA4:AA6"/>
    <mergeCell ref="AB4:AB6"/>
    <mergeCell ref="AC4:AC6"/>
    <mergeCell ref="AD4:AD6"/>
    <mergeCell ref="G4:K5"/>
    <mergeCell ref="L4:P5"/>
    <mergeCell ref="Q4:U5"/>
    <mergeCell ref="Z1:AD1"/>
    <mergeCell ref="A2:AD2"/>
    <mergeCell ref="AC3:AD3"/>
    <mergeCell ref="A4:A6"/>
    <mergeCell ref="B4:B6"/>
    <mergeCell ref="C4:C6"/>
    <mergeCell ref="D4:D6"/>
  </mergeCells>
  <phoneticPr fontId="0" type="noConversion"/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Авто 2019 (3)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Admin</cp:lastModifiedBy>
  <cp:lastPrinted>2019-03-15T02:25:36Z</cp:lastPrinted>
  <dcterms:created xsi:type="dcterms:W3CDTF">2018-12-07T08:40:22Z</dcterms:created>
  <dcterms:modified xsi:type="dcterms:W3CDTF">2019-10-15T03:13:41Z</dcterms:modified>
</cp:coreProperties>
</file>