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65" windowWidth="14805" windowHeight="7950" firstSheet="1" activeTab="3"/>
  </bookViews>
  <sheets>
    <sheet name="прил № 6 РАСЧЕТ ВОЗДУХ" sheetId="4" r:id="rId1"/>
    <sheet name="ПРОГРАММАянварь-апрель2019" sheetId="5" r:id="rId2"/>
    <sheet name="ПРОГРАММАмай-июнь 2019" sheetId="7" r:id="rId3"/>
    <sheet name="ПРОГРАММАиюль-декабрь2019" sheetId="6" r:id="rId4"/>
  </sheets>
  <definedNames>
    <definedName name="_xlnm.Print_Area" localSheetId="0">'прил № 6 РАСЧЕТ ВОЗДУХ'!$A$1:$H$35</definedName>
    <definedName name="_xlnm.Print_Area" localSheetId="3">'ПРОГРАММАиюль-декабрь2019'!$A$1:$H$34</definedName>
    <definedName name="_xlnm.Print_Area" localSheetId="2">'ПРОГРАММАмай-июнь 2019'!$A$1:$H$34</definedName>
    <definedName name="_xlnm.Print_Area" localSheetId="1">'ПРОГРАММАянварь-апрель2019'!$A$1:$H$34</definedName>
  </definedNames>
  <calcPr calcId="125725"/>
</workbook>
</file>

<file path=xl/calcChain.xml><?xml version="1.0" encoding="utf-8"?>
<calcChain xmlns="http://schemas.openxmlformats.org/spreadsheetml/2006/main">
  <c r="G22" i="7"/>
  <c r="G21" s="1"/>
  <c r="F21"/>
  <c r="E21"/>
  <c r="D21"/>
  <c r="C21"/>
  <c r="B21"/>
  <c r="G19"/>
  <c r="B19"/>
  <c r="C19" s="1"/>
  <c r="C23" s="1"/>
  <c r="G17"/>
  <c r="F17"/>
  <c r="F25" s="1"/>
  <c r="E17"/>
  <c r="E25" s="1"/>
  <c r="D17"/>
  <c r="D25" s="1"/>
  <c r="C17"/>
  <c r="C25" s="1"/>
  <c r="B17"/>
  <c r="B25" s="1"/>
  <c r="H16"/>
  <c r="G15"/>
  <c r="F15"/>
  <c r="E15"/>
  <c r="D15"/>
  <c r="C15"/>
  <c r="B15"/>
  <c r="E34" i="4"/>
  <c r="H15" i="7" l="1"/>
  <c r="B23"/>
  <c r="G23"/>
  <c r="C26"/>
  <c r="C24" s="1"/>
  <c r="C28" s="1"/>
  <c r="E26"/>
  <c r="E24" s="1"/>
  <c r="B26"/>
  <c r="B24" s="1"/>
  <c r="D26"/>
  <c r="D24" s="1"/>
  <c r="F26"/>
  <c r="F24" s="1"/>
  <c r="D19"/>
  <c r="G25"/>
  <c r="H17"/>
  <c r="G22" i="6"/>
  <c r="G22" i="5"/>
  <c r="G19"/>
  <c r="B28" i="7" l="1"/>
  <c r="G26"/>
  <c r="G24" s="1"/>
  <c r="G28" s="1"/>
  <c r="D23"/>
  <c r="E19"/>
  <c r="H25"/>
  <c r="C29"/>
  <c r="C27"/>
  <c r="G21" i="6"/>
  <c r="F21"/>
  <c r="E21"/>
  <c r="D21"/>
  <c r="C21"/>
  <c r="B21"/>
  <c r="G17"/>
  <c r="G25" s="1"/>
  <c r="F17"/>
  <c r="F25" s="1"/>
  <c r="F26" s="1"/>
  <c r="E17"/>
  <c r="E25" s="1"/>
  <c r="D17"/>
  <c r="D25" s="1"/>
  <c r="D26" s="1"/>
  <c r="C17"/>
  <c r="C25" s="1"/>
  <c r="B17"/>
  <c r="B25" s="1"/>
  <c r="B26" s="1"/>
  <c r="H16"/>
  <c r="G15"/>
  <c r="G23" s="1"/>
  <c r="F15"/>
  <c r="E15"/>
  <c r="D15"/>
  <c r="C15"/>
  <c r="B15"/>
  <c r="G21" i="5"/>
  <c r="F21"/>
  <c r="E21"/>
  <c r="D21"/>
  <c r="C21"/>
  <c r="B21"/>
  <c r="G17"/>
  <c r="G25" s="1"/>
  <c r="F17"/>
  <c r="F25" s="1"/>
  <c r="E17"/>
  <c r="E25" s="1"/>
  <c r="D17"/>
  <c r="D25" s="1"/>
  <c r="C17"/>
  <c r="C25" s="1"/>
  <c r="B17"/>
  <c r="H16"/>
  <c r="G15"/>
  <c r="F15"/>
  <c r="E15"/>
  <c r="D15"/>
  <c r="C15"/>
  <c r="B15"/>
  <c r="H26" i="7" l="1"/>
  <c r="E23"/>
  <c r="E28" s="1"/>
  <c r="F19"/>
  <c r="F23" s="1"/>
  <c r="F28" s="1"/>
  <c r="G29"/>
  <c r="G27"/>
  <c r="B27"/>
  <c r="B29"/>
  <c r="H24"/>
  <c r="D28"/>
  <c r="C19" i="6"/>
  <c r="B19"/>
  <c r="B23" s="1"/>
  <c r="B19" i="5"/>
  <c r="C19" s="1"/>
  <c r="D19" s="1"/>
  <c r="E19" s="1"/>
  <c r="F19" s="1"/>
  <c r="H17" i="6"/>
  <c r="H15"/>
  <c r="H17" i="5"/>
  <c r="H15"/>
  <c r="G26" i="6"/>
  <c r="G24" s="1"/>
  <c r="C26"/>
  <c r="C24" s="1"/>
  <c r="E26"/>
  <c r="H25"/>
  <c r="B24"/>
  <c r="D24"/>
  <c r="F24"/>
  <c r="C26" i="5"/>
  <c r="C24" s="1"/>
  <c r="E26"/>
  <c r="E24" s="1"/>
  <c r="G26"/>
  <c r="G24" s="1"/>
  <c r="D26"/>
  <c r="D24" s="1"/>
  <c r="F26"/>
  <c r="F24" s="1"/>
  <c r="B25"/>
  <c r="G22" i="4"/>
  <c r="F22"/>
  <c r="E22"/>
  <c r="D22"/>
  <c r="C22"/>
  <c r="B22"/>
  <c r="G18"/>
  <c r="G26" s="1"/>
  <c r="F18"/>
  <c r="F26" s="1"/>
  <c r="E18"/>
  <c r="E26" s="1"/>
  <c r="D18"/>
  <c r="D26" s="1"/>
  <c r="C18"/>
  <c r="C26" s="1"/>
  <c r="B18"/>
  <c r="B26" s="1"/>
  <c r="H17"/>
  <c r="G16"/>
  <c r="G24" s="1"/>
  <c r="F16"/>
  <c r="F24" s="1"/>
  <c r="E16"/>
  <c r="E24" s="1"/>
  <c r="D16"/>
  <c r="D24" s="1"/>
  <c r="C16"/>
  <c r="C24" s="1"/>
  <c r="B16"/>
  <c r="D27" i="7" l="1"/>
  <c r="D29"/>
  <c r="F27"/>
  <c r="F29"/>
  <c r="E29"/>
  <c r="E27"/>
  <c r="H23"/>
  <c r="H29"/>
  <c r="H28"/>
  <c r="H16" i="4"/>
  <c r="B24"/>
  <c r="C23" i="5"/>
  <c r="C28" s="1"/>
  <c r="H26" i="6"/>
  <c r="B23" i="5"/>
  <c r="C23" i="6"/>
  <c r="C28" s="1"/>
  <c r="D19"/>
  <c r="E24"/>
  <c r="H24" s="1"/>
  <c r="B28"/>
  <c r="B27" s="1"/>
  <c r="B26" i="5"/>
  <c r="H26" s="1"/>
  <c r="H25"/>
  <c r="D23"/>
  <c r="D28" s="1"/>
  <c r="C27" i="4"/>
  <c r="C25" s="1"/>
  <c r="E27"/>
  <c r="E25" s="1"/>
  <c r="G27"/>
  <c r="G25" s="1"/>
  <c r="H26"/>
  <c r="B27"/>
  <c r="B25" s="1"/>
  <c r="D27"/>
  <c r="D25" s="1"/>
  <c r="F27"/>
  <c r="F25" s="1"/>
  <c r="H18"/>
  <c r="B24" i="5" l="1"/>
  <c r="D29"/>
  <c r="D27"/>
  <c r="C29"/>
  <c r="C27"/>
  <c r="C29" i="6"/>
  <c r="C27"/>
  <c r="E19"/>
  <c r="D23"/>
  <c r="D28" s="1"/>
  <c r="B29"/>
  <c r="E23" i="5"/>
  <c r="H24"/>
  <c r="H39" i="4" s="1"/>
  <c r="B28" i="5"/>
  <c r="B27" s="1"/>
  <c r="H27" i="4"/>
  <c r="B29"/>
  <c r="B28" s="1"/>
  <c r="H25"/>
  <c r="D29" i="6" l="1"/>
  <c r="D27"/>
  <c r="E23"/>
  <c r="E28" s="1"/>
  <c r="E27" s="1"/>
  <c r="F19"/>
  <c r="F23" s="1"/>
  <c r="F28" s="1"/>
  <c r="G28"/>
  <c r="B29" i="5"/>
  <c r="G23"/>
  <c r="G28" s="1"/>
  <c r="F23"/>
  <c r="F28" s="1"/>
  <c r="E28"/>
  <c r="D29" i="4"/>
  <c r="B30"/>
  <c r="C29"/>
  <c r="C30" l="1"/>
  <c r="C28"/>
  <c r="D30"/>
  <c r="D28"/>
  <c r="E29" i="5"/>
  <c r="E27"/>
  <c r="G29"/>
  <c r="G27"/>
  <c r="F29"/>
  <c r="H29" s="1"/>
  <c r="F27"/>
  <c r="F29" i="6"/>
  <c r="F27"/>
  <c r="G29"/>
  <c r="G27"/>
  <c r="H23" i="5"/>
  <c r="H23" i="6"/>
  <c r="E29"/>
  <c r="H28"/>
  <c r="H28" i="5"/>
  <c r="H29" i="6" l="1"/>
  <c r="H40" i="4"/>
  <c r="H38"/>
  <c r="G29"/>
  <c r="E29"/>
  <c r="E28" s="1"/>
  <c r="G30" l="1"/>
  <c r="G28"/>
  <c r="F29"/>
  <c r="H24"/>
  <c r="E30"/>
  <c r="F30" l="1"/>
  <c r="F28"/>
  <c r="H29"/>
  <c r="H30"/>
  <c r="H32" s="1"/>
</calcChain>
</file>

<file path=xl/sharedStrings.xml><?xml version="1.0" encoding="utf-8"?>
<sst xmlns="http://schemas.openxmlformats.org/spreadsheetml/2006/main" count="203" uniqueCount="44">
  <si>
    <t>Показатели</t>
  </si>
  <si>
    <t xml:space="preserve">ЕГ 9380
</t>
  </si>
  <si>
    <t xml:space="preserve">ЕГ 9381
</t>
  </si>
  <si>
    <t xml:space="preserve">ЕГ 9382
</t>
  </si>
  <si>
    <t xml:space="preserve">ЕГ 9383
</t>
  </si>
  <si>
    <t xml:space="preserve">ЕГ 9384
</t>
  </si>
  <si>
    <t xml:space="preserve">ЕГ 9385
</t>
  </si>
  <si>
    <t>Всего 2019 год</t>
  </si>
  <si>
    <t>Енисейск-Н.Городок-Ярцево-Кривляк-Майское-Кривляк-Ярцево-Н.Городок-Енисейск</t>
  </si>
  <si>
    <t>Енисейск-Н.Городок-Ярцево-А.Шлюз-Безымянка-Луговатка-Безымянка-А.Шлюз-Ярцево-Н.Городок-Енисейск</t>
  </si>
  <si>
    <t>Енисейск-Н.Городок-Ярцево-Кривляк-Майское-Сым-Майское-Кривляк-Ярцево-Н.Городок-Енисейск</t>
  </si>
  <si>
    <t>Енисейск-Маковское-Лосиноборское-Суханово-Айдара-Суханово-Лосиноборское-Маковское-Енисейск</t>
  </si>
  <si>
    <t>Енисейск-У.Пит-Шишмарево-Колмогорово-Назимово-Колмогорово-Шишмарево-У.Пит-Енисейск</t>
  </si>
  <si>
    <t>Енисейск-Подтесово-Енисейск</t>
  </si>
  <si>
    <t>Тип воздушного судна</t>
  </si>
  <si>
    <t>Ми-8Т</t>
  </si>
  <si>
    <t>Протяженность маршрута, км</t>
  </si>
  <si>
    <t>-</t>
  </si>
  <si>
    <t>Номинальная вместимость ВС, чел.</t>
  </si>
  <si>
    <r>
      <t>Время полета за рейс, час</t>
    </r>
    <r>
      <rPr>
        <b/>
        <sz val="16"/>
        <rFont val="Times New Roman"/>
        <family val="1"/>
        <charset val="204"/>
      </rPr>
      <t>*</t>
    </r>
  </si>
  <si>
    <t>Налет часов в год</t>
  </si>
  <si>
    <t>Количество рейсов (туда и обратно) за год</t>
  </si>
  <si>
    <t>Число перевезенных пассажиров, чел.</t>
  </si>
  <si>
    <t>% занятости кресел</t>
  </si>
  <si>
    <t>Стоимость летного часа, рублей без НДС</t>
  </si>
  <si>
    <t>Предельный тариф за перевозку 1 чел. с учетом индекса роста цен, рублей без НДС</t>
  </si>
  <si>
    <t>Процент оплаты от предельного тарифа, %</t>
  </si>
  <si>
    <t>Средняя стоимость билета, рублей без НДС</t>
  </si>
  <si>
    <t>Расходы, рублей без НДС</t>
  </si>
  <si>
    <t>Доходы, рублей без НДС</t>
  </si>
  <si>
    <t>Доходы от перевозки пассажиров, рублей без НДС</t>
  </si>
  <si>
    <t>Доходы от перевозки грузов и сверхнормативного багажа, рублей без НДС</t>
  </si>
  <si>
    <t>Прибыль/убыток, рублей</t>
  </si>
  <si>
    <t>Итого: -тыс. рублей</t>
  </si>
  <si>
    <t xml:space="preserve">
Приложение 3
к постановлению администрации района
от _________________________ № _________
</t>
  </si>
  <si>
    <t>Приложение 3
к постановлению администрации района
от _________________________ № _________</t>
  </si>
  <si>
    <t xml:space="preserve"> 2019 год</t>
  </si>
  <si>
    <t xml:space="preserve"> Программа пассажирских перевозок организациям   воздушного  транспорта на компенсацию расходов, возникающих в результате государственного регулирования тарифов при осуществлении пассажирских перевозок по регулярным внутрирайонным маршрутам в Енисейском районе на 2019 год      </t>
  </si>
  <si>
    <t>июль -декабрь 2019 год</t>
  </si>
  <si>
    <t xml:space="preserve">  Программа пассажирских перевозок организациям   воздушного  транспорта на компенсацию расходов, возникающих в результате государственного регулирования тарифов при осуществлении пассажирских перевозок по регулярным внутрирайонным маршрутам в Енисейском районе на 2019 год      </t>
  </si>
  <si>
    <t>норматив субсидирования, рублей</t>
  </si>
  <si>
    <t>январь -  апрель 2019 год</t>
  </si>
  <si>
    <t>май - июнь 2019 год</t>
  </si>
  <si>
    <t xml:space="preserve">Всего </t>
  </si>
</sst>
</file>

<file path=xl/styles.xml><?xml version="1.0" encoding="utf-8"?>
<styleSheet xmlns="http://schemas.openxmlformats.org/spreadsheetml/2006/main">
  <numFmts count="9">
    <numFmt numFmtId="43" formatCode="_-* #,##0.00_р_._-;\-* #,##0.00_р_._-;_-* &quot;-&quot;??_р_._-;_-@_-"/>
    <numFmt numFmtId="164" formatCode="_(* #,##0.0_);_(* \(#,##0.0\);_(* &quot;-&quot;??_);_(@_)"/>
    <numFmt numFmtId="165" formatCode="#,##0.0"/>
    <numFmt numFmtId="166" formatCode="#,##0.00_ ;[Red]\-#,##0.00\ "/>
    <numFmt numFmtId="167" formatCode="\$#,##0\ ;\(\$#,##0\)"/>
    <numFmt numFmtId="168" formatCode="_(* #,##0_);_(* \(#,##0\);_(* &quot;-&quot;_);_(@_)"/>
    <numFmt numFmtId="169" formatCode="_(* #,##0.00_);_(* \(#,##0.00\);_(* &quot;-&quot;??_);_(@_)"/>
    <numFmt numFmtId="170" formatCode="#,##0.00;[Red]#,##0.00"/>
    <numFmt numFmtId="171" formatCode="#,##0.000"/>
  </numFmts>
  <fonts count="23"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i/>
      <sz val="14"/>
      <name val="Times New Roman"/>
      <family val="1"/>
      <charset val="204"/>
    </font>
    <font>
      <i/>
      <sz val="11"/>
      <name val="Times New Roman"/>
      <family val="1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sz val="14"/>
      <name val="Arial Cyr"/>
      <charset val="204"/>
    </font>
    <font>
      <sz val="16"/>
      <name val="Arial Cyr"/>
      <charset val="204"/>
    </font>
    <font>
      <sz val="18"/>
      <name val="Arial Cyr"/>
      <charset val="204"/>
    </font>
    <font>
      <sz val="18"/>
      <name val="Times New Roman"/>
      <family val="1"/>
      <charset val="204"/>
    </font>
    <font>
      <sz val="11"/>
      <name val="Arial Cyr"/>
      <charset val="204"/>
    </font>
    <font>
      <sz val="20"/>
      <name val="Arial Cyr"/>
      <charset val="204"/>
    </font>
    <font>
      <sz val="10"/>
      <color indexed="24"/>
      <name val="Arial"/>
      <family val="2"/>
      <charset val="204"/>
    </font>
    <font>
      <b/>
      <sz val="18"/>
      <color indexed="24"/>
      <name val="Arial"/>
      <family val="2"/>
      <charset val="204"/>
    </font>
    <font>
      <b/>
      <sz val="12"/>
      <color indexed="24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name val="TimesET"/>
    </font>
    <font>
      <sz val="10"/>
      <name val="Arial"/>
      <family val="2"/>
      <charset val="204"/>
    </font>
    <font>
      <b/>
      <sz val="22"/>
      <name val="Arial Cyr"/>
      <charset val="204"/>
    </font>
    <font>
      <sz val="2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double">
        <color indexed="64"/>
      </top>
      <bottom/>
      <diagonal/>
    </border>
  </borders>
  <cellStyleXfs count="17">
    <xf numFmtId="0" fontId="0" fillId="0" borderId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3" fontId="15" fillId="0" borderId="0" applyFont="0" applyFill="0" applyBorder="0" applyAlignment="0" applyProtection="0"/>
    <xf numFmtId="167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2" fontId="15" fillId="0" borderId="0" applyFon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5" fillId="0" borderId="34" applyNumberFormat="0" applyFont="0" applyFill="0" applyAlignment="0" applyProtection="0"/>
    <xf numFmtId="0" fontId="1" fillId="0" borderId="0"/>
    <xf numFmtId="0" fontId="18" fillId="0" borderId="0"/>
    <xf numFmtId="9" fontId="19" fillId="0" borderId="0" applyFont="0" applyFill="0" applyBorder="0" applyAlignment="0" applyProtection="0"/>
    <xf numFmtId="168" fontId="19" fillId="0" borderId="0" applyFont="0" applyFill="0" applyBorder="0" applyAlignment="0" applyProtection="0"/>
    <xf numFmtId="169" fontId="19" fillId="0" borderId="0" applyFont="0" applyFill="0" applyBorder="0" applyAlignment="0" applyProtection="0"/>
    <xf numFmtId="169" fontId="20" fillId="0" borderId="0" applyFont="0" applyFill="0" applyBorder="0" applyAlignment="0" applyProtection="0"/>
  </cellStyleXfs>
  <cellXfs count="100">
    <xf numFmtId="0" fontId="0" fillId="0" borderId="0" xfId="0"/>
    <xf numFmtId="0" fontId="2" fillId="2" borderId="0" xfId="1" applyFont="1" applyFill="1" applyBorder="1"/>
    <xf numFmtId="0" fontId="3" fillId="2" borderId="0" xfId="1" applyFont="1" applyFill="1"/>
    <xf numFmtId="0" fontId="3" fillId="2" borderId="0" xfId="1" applyFont="1" applyFill="1" applyAlignment="1">
      <alignment horizontal="center"/>
    </xf>
    <xf numFmtId="0" fontId="1" fillId="0" borderId="0" xfId="1"/>
    <xf numFmtId="0" fontId="2" fillId="2" borderId="0" xfId="1" applyFont="1" applyFill="1" applyBorder="1" applyAlignment="1">
      <alignment horizontal="center" vertical="center"/>
    </xf>
    <xf numFmtId="0" fontId="2" fillId="2" borderId="6" xfId="1" applyFont="1" applyFill="1" applyBorder="1" applyAlignment="1">
      <alignment horizontal="center" vertical="top" wrapText="1"/>
    </xf>
    <xf numFmtId="0" fontId="2" fillId="2" borderId="7" xfId="1" applyFont="1" applyFill="1" applyBorder="1" applyAlignment="1">
      <alignment horizontal="center" vertical="top" wrapText="1"/>
    </xf>
    <xf numFmtId="0" fontId="6" fillId="2" borderId="16" xfId="1" applyFont="1" applyFill="1" applyBorder="1" applyAlignment="1">
      <alignment horizontal="center" vertical="center" wrapText="1"/>
    </xf>
    <xf numFmtId="0" fontId="6" fillId="2" borderId="17" xfId="1" applyFont="1" applyFill="1" applyBorder="1" applyAlignment="1">
      <alignment horizontal="center" vertical="center" wrapText="1"/>
    </xf>
    <xf numFmtId="0" fontId="6" fillId="2" borderId="18" xfId="1" applyFont="1" applyFill="1" applyBorder="1" applyAlignment="1">
      <alignment horizontal="center" vertical="center" wrapText="1"/>
    </xf>
    <xf numFmtId="0" fontId="6" fillId="0" borderId="19" xfId="1" applyFont="1" applyBorder="1" applyAlignment="1">
      <alignment horizontal="center" vertical="center"/>
    </xf>
    <xf numFmtId="0" fontId="7" fillId="2" borderId="20" xfId="1" applyFont="1" applyFill="1" applyBorder="1" applyAlignment="1">
      <alignment vertical="center" wrapText="1"/>
    </xf>
    <xf numFmtId="0" fontId="7" fillId="2" borderId="21" xfId="1" applyFont="1" applyFill="1" applyBorder="1" applyAlignment="1">
      <alignment horizontal="center" vertical="center" wrapText="1"/>
    </xf>
    <xf numFmtId="0" fontId="7" fillId="2" borderId="22" xfId="1" applyFont="1" applyFill="1" applyBorder="1" applyAlignment="1">
      <alignment horizontal="center" vertical="center" wrapText="1"/>
    </xf>
    <xf numFmtId="164" fontId="7" fillId="2" borderId="23" xfId="2" applyNumberFormat="1" applyFont="1" applyFill="1" applyBorder="1" applyAlignment="1">
      <alignment horizontal="center" vertical="center"/>
    </xf>
    <xf numFmtId="0" fontId="1" fillId="0" borderId="0" xfId="1" applyAlignment="1">
      <alignment vertical="center"/>
    </xf>
    <xf numFmtId="0" fontId="7" fillId="2" borderId="24" xfId="1" applyFont="1" applyFill="1" applyBorder="1" applyAlignment="1">
      <alignment vertical="center" wrapText="1"/>
    </xf>
    <xf numFmtId="0" fontId="7" fillId="2" borderId="25" xfId="1" applyFont="1" applyFill="1" applyBorder="1" applyAlignment="1">
      <alignment horizontal="center" vertical="center" wrapText="1"/>
    </xf>
    <xf numFmtId="0" fontId="7" fillId="2" borderId="26" xfId="1" applyFont="1" applyFill="1" applyBorder="1" applyAlignment="1">
      <alignment horizontal="center" vertical="center" wrapText="1"/>
    </xf>
    <xf numFmtId="164" fontId="7" fillId="2" borderId="27" xfId="2" applyNumberFormat="1" applyFont="1" applyFill="1" applyBorder="1" applyAlignment="1">
      <alignment horizontal="center" vertical="center"/>
    </xf>
    <xf numFmtId="0" fontId="7" fillId="2" borderId="27" xfId="1" applyFont="1" applyFill="1" applyBorder="1" applyAlignment="1">
      <alignment horizontal="center" vertical="center" wrapText="1"/>
    </xf>
    <xf numFmtId="0" fontId="7" fillId="2" borderId="28" xfId="1" applyFont="1" applyFill="1" applyBorder="1" applyAlignment="1">
      <alignment horizontal="center" vertical="center" wrapText="1"/>
    </xf>
    <xf numFmtId="0" fontId="9" fillId="0" borderId="0" xfId="1" applyFont="1" applyAlignment="1">
      <alignment vertical="center"/>
    </xf>
    <xf numFmtId="3" fontId="7" fillId="2" borderId="25" xfId="1" applyNumberFormat="1" applyFont="1" applyFill="1" applyBorder="1" applyAlignment="1">
      <alignment horizontal="center" vertical="center" wrapText="1"/>
    </xf>
    <xf numFmtId="3" fontId="7" fillId="2" borderId="28" xfId="1" applyNumberFormat="1" applyFont="1" applyFill="1" applyBorder="1" applyAlignment="1">
      <alignment horizontal="center" vertical="center" wrapText="1"/>
    </xf>
    <xf numFmtId="0" fontId="1" fillId="0" borderId="0" xfId="1" applyBorder="1"/>
    <xf numFmtId="3" fontId="7" fillId="2" borderId="27" xfId="1" applyNumberFormat="1" applyFont="1" applyFill="1" applyBorder="1" applyAlignment="1">
      <alignment horizontal="center" vertical="center" wrapText="1"/>
    </xf>
    <xf numFmtId="9" fontId="7" fillId="2" borderId="25" xfId="3" applyFont="1" applyFill="1" applyBorder="1" applyAlignment="1">
      <alignment horizontal="center" vertical="center" wrapText="1"/>
    </xf>
    <xf numFmtId="9" fontId="7" fillId="2" borderId="28" xfId="3" applyFont="1" applyFill="1" applyBorder="1" applyAlignment="1">
      <alignment horizontal="center" vertical="center" wrapText="1"/>
    </xf>
    <xf numFmtId="1" fontId="7" fillId="2" borderId="27" xfId="1" applyNumberFormat="1" applyFont="1" applyFill="1" applyBorder="1" applyAlignment="1">
      <alignment horizontal="center" vertical="center" wrapText="1"/>
    </xf>
    <xf numFmtId="1" fontId="2" fillId="2" borderId="0" xfId="1" applyNumberFormat="1" applyFont="1" applyFill="1" applyBorder="1" applyAlignment="1">
      <alignment horizontal="center" vertical="center" wrapText="1"/>
    </xf>
    <xf numFmtId="4" fontId="2" fillId="2" borderId="0" xfId="1" applyNumberFormat="1" applyFont="1" applyFill="1" applyBorder="1" applyAlignment="1">
      <alignment horizontal="center" vertical="center" wrapText="1"/>
    </xf>
    <xf numFmtId="4" fontId="7" fillId="0" borderId="25" xfId="1" applyNumberFormat="1" applyFont="1" applyFill="1" applyBorder="1" applyAlignment="1">
      <alignment horizontal="center" vertical="center" wrapText="1"/>
    </xf>
    <xf numFmtId="4" fontId="7" fillId="0" borderId="28" xfId="1" applyNumberFormat="1" applyFont="1" applyFill="1" applyBorder="1" applyAlignment="1">
      <alignment horizontal="center" vertical="center" wrapText="1"/>
    </xf>
    <xf numFmtId="0" fontId="9" fillId="0" borderId="0" xfId="1" applyFont="1"/>
    <xf numFmtId="0" fontId="7" fillId="0" borderId="24" xfId="1" applyFont="1" applyFill="1" applyBorder="1" applyAlignment="1">
      <alignment vertical="center" wrapText="1"/>
    </xf>
    <xf numFmtId="0" fontId="7" fillId="0" borderId="27" xfId="1" applyFont="1" applyFill="1" applyBorder="1" applyAlignment="1">
      <alignment horizontal="center" vertical="center" wrapText="1"/>
    </xf>
    <xf numFmtId="0" fontId="10" fillId="0" borderId="0" xfId="1" applyFont="1" applyAlignment="1">
      <alignment horizontal="center" vertical="center"/>
    </xf>
    <xf numFmtId="0" fontId="10" fillId="0" borderId="0" xfId="1" applyFont="1" applyAlignment="1">
      <alignment horizontal="left" vertical="center"/>
    </xf>
    <xf numFmtId="0" fontId="8" fillId="2" borderId="24" xfId="1" applyFont="1" applyFill="1" applyBorder="1" applyAlignment="1">
      <alignment vertical="center" wrapText="1"/>
    </xf>
    <xf numFmtId="4" fontId="8" fillId="2" borderId="25" xfId="1" applyNumberFormat="1" applyFont="1" applyFill="1" applyBorder="1" applyAlignment="1">
      <alignment horizontal="center" vertical="center" wrapText="1"/>
    </xf>
    <xf numFmtId="4" fontId="8" fillId="2" borderId="28" xfId="1" applyNumberFormat="1" applyFont="1" applyFill="1" applyBorder="1" applyAlignment="1">
      <alignment horizontal="center" vertical="center" wrapText="1"/>
    </xf>
    <xf numFmtId="4" fontId="8" fillId="2" borderId="27" xfId="1" applyNumberFormat="1" applyFont="1" applyFill="1" applyBorder="1" applyAlignment="1">
      <alignment horizontal="center" vertical="center" wrapText="1"/>
    </xf>
    <xf numFmtId="4" fontId="7" fillId="2" borderId="25" xfId="1" applyNumberFormat="1" applyFont="1" applyFill="1" applyBorder="1" applyAlignment="1">
      <alignment horizontal="center" vertical="center" wrapText="1"/>
    </xf>
    <xf numFmtId="4" fontId="7" fillId="2" borderId="28" xfId="1" applyNumberFormat="1" applyFont="1" applyFill="1" applyBorder="1" applyAlignment="1">
      <alignment horizontal="center" vertical="center" wrapText="1"/>
    </xf>
    <xf numFmtId="4" fontId="7" fillId="2" borderId="27" xfId="1" applyNumberFormat="1" applyFont="1" applyFill="1" applyBorder="1" applyAlignment="1">
      <alignment horizontal="center" vertical="center" wrapText="1"/>
    </xf>
    <xf numFmtId="4" fontId="7" fillId="2" borderId="24" xfId="1" applyNumberFormat="1" applyFont="1" applyFill="1" applyBorder="1" applyAlignment="1">
      <alignment horizontal="center" vertical="center" wrapText="1"/>
    </xf>
    <xf numFmtId="9" fontId="11" fillId="0" borderId="0" xfId="1" applyNumberFormat="1" applyFont="1" applyAlignment="1">
      <alignment horizontal="center" vertical="center"/>
    </xf>
    <xf numFmtId="165" fontId="8" fillId="2" borderId="25" xfId="1" applyNumberFormat="1" applyFont="1" applyFill="1" applyBorder="1" applyAlignment="1">
      <alignment horizontal="center" vertical="center" wrapText="1"/>
    </xf>
    <xf numFmtId="165" fontId="8" fillId="2" borderId="28" xfId="1" applyNumberFormat="1" applyFont="1" applyFill="1" applyBorder="1" applyAlignment="1">
      <alignment horizontal="center" vertical="center" wrapText="1"/>
    </xf>
    <xf numFmtId="0" fontId="8" fillId="2" borderId="30" xfId="1" applyFont="1" applyFill="1" applyBorder="1" applyAlignment="1">
      <alignment vertical="center" wrapText="1"/>
    </xf>
    <xf numFmtId="166" fontId="2" fillId="2" borderId="0" xfId="1" applyNumberFormat="1" applyFont="1" applyFill="1" applyBorder="1" applyAlignment="1">
      <alignment horizontal="center" vertical="top" wrapText="1"/>
    </xf>
    <xf numFmtId="0" fontId="2" fillId="2" borderId="0" xfId="1" applyFont="1" applyFill="1" applyBorder="1" applyAlignment="1">
      <alignment vertical="center" wrapText="1"/>
    </xf>
    <xf numFmtId="166" fontId="2" fillId="2" borderId="0" xfId="1" applyNumberFormat="1" applyFont="1" applyFill="1" applyBorder="1" applyAlignment="1">
      <alignment horizontal="center" vertical="center" wrapText="1"/>
    </xf>
    <xf numFmtId="166" fontId="3" fillId="2" borderId="0" xfId="1" applyNumberFormat="1" applyFont="1" applyFill="1"/>
    <xf numFmtId="0" fontId="3" fillId="0" borderId="0" xfId="1" applyFont="1" applyAlignment="1">
      <alignment horizontal="left" vertical="center"/>
    </xf>
    <xf numFmtId="0" fontId="3" fillId="0" borderId="0" xfId="1" applyFont="1" applyAlignment="1">
      <alignment horizontal="left"/>
    </xf>
    <xf numFmtId="0" fontId="10" fillId="0" borderId="0" xfId="1" applyFont="1"/>
    <xf numFmtId="0" fontId="13" fillId="0" borderId="0" xfId="1" applyFont="1"/>
    <xf numFmtId="4" fontId="9" fillId="0" borderId="0" xfId="1" applyNumberFormat="1" applyFont="1"/>
    <xf numFmtId="10" fontId="9" fillId="0" borderId="0" xfId="3" applyNumberFormat="1" applyFont="1"/>
    <xf numFmtId="4" fontId="14" fillId="0" borderId="0" xfId="1" applyNumberFormat="1" applyFont="1" applyAlignment="1">
      <alignment vertical="center"/>
    </xf>
    <xf numFmtId="0" fontId="14" fillId="0" borderId="0" xfId="1" applyFont="1" applyAlignment="1">
      <alignment horizontal="center" vertical="center"/>
    </xf>
    <xf numFmtId="0" fontId="11" fillId="0" borderId="0" xfId="1" applyFont="1" applyAlignment="1">
      <alignment vertical="center"/>
    </xf>
    <xf numFmtId="0" fontId="11" fillId="0" borderId="0" xfId="1" applyFont="1"/>
    <xf numFmtId="0" fontId="14" fillId="0" borderId="0" xfId="1" applyFont="1"/>
    <xf numFmtId="4" fontId="11" fillId="0" borderId="0" xfId="1" applyNumberFormat="1" applyFont="1"/>
    <xf numFmtId="4" fontId="7" fillId="0" borderId="29" xfId="1" applyNumberFormat="1" applyFont="1" applyFill="1" applyBorder="1" applyAlignment="1">
      <alignment horizontal="center" vertical="center" wrapText="1"/>
    </xf>
    <xf numFmtId="165" fontId="7" fillId="0" borderId="27" xfId="1" applyNumberFormat="1" applyFont="1" applyFill="1" applyBorder="1" applyAlignment="1">
      <alignment horizontal="center" vertical="center" wrapText="1"/>
    </xf>
    <xf numFmtId="170" fontId="8" fillId="2" borderId="31" xfId="1" applyNumberFormat="1" applyFont="1" applyFill="1" applyBorder="1" applyAlignment="1">
      <alignment horizontal="center" vertical="center" wrapText="1"/>
    </xf>
    <xf numFmtId="170" fontId="8" fillId="2" borderId="32" xfId="1" applyNumberFormat="1" applyFont="1" applyFill="1" applyBorder="1" applyAlignment="1">
      <alignment horizontal="center" vertical="center" wrapText="1"/>
    </xf>
    <xf numFmtId="170" fontId="8" fillId="2" borderId="33" xfId="1" applyNumberFormat="1" applyFont="1" applyFill="1" applyBorder="1" applyAlignment="1">
      <alignment horizontal="center" vertical="center" wrapText="1"/>
    </xf>
    <xf numFmtId="4" fontId="10" fillId="0" borderId="0" xfId="1" applyNumberFormat="1" applyFont="1"/>
    <xf numFmtId="165" fontId="14" fillId="0" borderId="0" xfId="1" applyNumberFormat="1" applyFont="1"/>
    <xf numFmtId="4" fontId="1" fillId="0" borderId="0" xfId="1" applyNumberFormat="1"/>
    <xf numFmtId="171" fontId="7" fillId="2" borderId="25" xfId="1" applyNumberFormat="1" applyFont="1" applyFill="1" applyBorder="1" applyAlignment="1">
      <alignment horizontal="center" vertical="center" wrapText="1"/>
    </xf>
    <xf numFmtId="4" fontId="8" fillId="2" borderId="24" xfId="1" applyNumberFormat="1" applyFont="1" applyFill="1" applyBorder="1" applyAlignment="1">
      <alignment horizontal="center" vertical="center" wrapText="1"/>
    </xf>
    <xf numFmtId="170" fontId="7" fillId="2" borderId="24" xfId="1" applyNumberFormat="1" applyFont="1" applyFill="1" applyBorder="1" applyAlignment="1">
      <alignment horizontal="center" vertical="center" wrapText="1"/>
    </xf>
    <xf numFmtId="4" fontId="21" fillId="0" borderId="0" xfId="1" applyNumberFormat="1" applyFont="1"/>
    <xf numFmtId="0" fontId="22" fillId="0" borderId="0" xfId="1" applyFont="1"/>
    <xf numFmtId="4" fontId="22" fillId="0" borderId="0" xfId="1" applyNumberFormat="1" applyFont="1"/>
    <xf numFmtId="0" fontId="5" fillId="2" borderId="10" xfId="1" applyFont="1" applyFill="1" applyBorder="1" applyAlignment="1">
      <alignment horizontal="center" vertical="top" wrapText="1"/>
    </xf>
    <xf numFmtId="0" fontId="5" fillId="2" borderId="14" xfId="1" applyFont="1" applyFill="1" applyBorder="1" applyAlignment="1">
      <alignment horizontal="center" vertical="top" wrapText="1"/>
    </xf>
    <xf numFmtId="166" fontId="12" fillId="2" borderId="0" xfId="1" applyNumberFormat="1" applyFont="1" applyFill="1" applyAlignment="1">
      <alignment horizontal="center" vertical="center" wrapText="1"/>
    </xf>
    <xf numFmtId="0" fontId="11" fillId="0" borderId="0" xfId="1" applyFont="1" applyAlignment="1">
      <alignment horizontal="center" vertical="center" wrapText="1"/>
    </xf>
    <xf numFmtId="0" fontId="4" fillId="2" borderId="0" xfId="1" applyFont="1" applyFill="1" applyBorder="1" applyAlignment="1">
      <alignment horizontal="center" wrapText="1"/>
    </xf>
    <xf numFmtId="0" fontId="2" fillId="2" borderId="1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12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 wrapText="1"/>
    </xf>
    <xf numFmtId="0" fontId="2" fillId="0" borderId="11" xfId="1" applyFont="1" applyBorder="1" applyAlignment="1">
      <alignment vertical="center"/>
    </xf>
    <xf numFmtId="0" fontId="2" fillId="0" borderId="15" xfId="1" applyFont="1" applyBorder="1" applyAlignment="1">
      <alignment vertical="center"/>
    </xf>
    <xf numFmtId="0" fontId="5" fillId="2" borderId="9" xfId="1" applyFont="1" applyFill="1" applyBorder="1" applyAlignment="1">
      <alignment horizontal="center" vertical="top" wrapText="1"/>
    </xf>
    <xf numFmtId="0" fontId="5" fillId="2" borderId="13" xfId="1" applyFont="1" applyFill="1" applyBorder="1" applyAlignment="1">
      <alignment horizontal="center" vertical="top" wrapText="1"/>
    </xf>
    <xf numFmtId="0" fontId="3" fillId="2" borderId="0" xfId="1" applyFont="1" applyFill="1" applyAlignment="1">
      <alignment vertical="center" wrapText="1"/>
    </xf>
    <xf numFmtId="0" fontId="0" fillId="0" borderId="0" xfId="0" applyAlignment="1">
      <alignment vertical="center" wrapText="1"/>
    </xf>
  </cellXfs>
  <cellStyles count="17">
    <cellStyle name="Comma0" xfId="4"/>
    <cellStyle name="Currency0" xfId="5"/>
    <cellStyle name="Date" xfId="6"/>
    <cellStyle name="Fixed" xfId="7"/>
    <cellStyle name="Heading 1" xfId="8"/>
    <cellStyle name="Heading 2" xfId="9"/>
    <cellStyle name="Total" xfId="10"/>
    <cellStyle name="Обычный" xfId="0" builtinId="0"/>
    <cellStyle name="Обычный 2" xfId="1"/>
    <cellStyle name="Обычный 3" xfId="11"/>
    <cellStyle name="Обычный 4" xfId="12"/>
    <cellStyle name="Процент_11п" xfId="13"/>
    <cellStyle name="Процентный 2" xfId="3"/>
    <cellStyle name="Тысячи [0]_12п" xfId="14"/>
    <cellStyle name="Тысячи_11п" xfId="15"/>
    <cellStyle name="Финансовый 2" xfId="2"/>
    <cellStyle name="Финансовый 3" xfId="16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  <pageSetUpPr fitToPage="1"/>
  </sheetPr>
  <dimension ref="A1:M52"/>
  <sheetViews>
    <sheetView view="pageBreakPreview" zoomScale="55" zoomScaleSheetLayoutView="55" workbookViewId="0">
      <selection activeCell="N23" sqref="N23"/>
    </sheetView>
  </sheetViews>
  <sheetFormatPr defaultRowHeight="12.75"/>
  <cols>
    <col min="1" max="1" width="53.42578125" style="4" customWidth="1"/>
    <col min="2" max="2" width="25.42578125" style="4" customWidth="1"/>
    <col min="3" max="3" width="29.5703125" style="4" customWidth="1"/>
    <col min="4" max="4" width="28.7109375" style="4" customWidth="1"/>
    <col min="5" max="5" width="31" style="4" customWidth="1"/>
    <col min="6" max="6" width="29.7109375" style="4" customWidth="1"/>
    <col min="7" max="7" width="22" style="4" customWidth="1"/>
    <col min="8" max="8" width="28.7109375" style="4" customWidth="1"/>
    <col min="9" max="9" width="17.28515625" style="4" customWidth="1"/>
    <col min="10" max="11" width="8.85546875" style="4"/>
    <col min="12" max="12" width="35.7109375" style="4" customWidth="1"/>
    <col min="13" max="13" width="17.7109375" style="4" customWidth="1"/>
    <col min="14" max="254" width="8.85546875" style="4"/>
    <col min="255" max="255" width="53.42578125" style="4" customWidth="1"/>
    <col min="256" max="256" width="25.42578125" style="4" customWidth="1"/>
    <col min="257" max="257" width="29.5703125" style="4" customWidth="1"/>
    <col min="258" max="258" width="28.7109375" style="4" customWidth="1"/>
    <col min="259" max="259" width="31" style="4" customWidth="1"/>
    <col min="260" max="260" width="29.7109375" style="4" customWidth="1"/>
    <col min="261" max="261" width="22" style="4" customWidth="1"/>
    <col min="262" max="262" width="28.7109375" style="4" customWidth="1"/>
    <col min="263" max="263" width="30.7109375" style="4" customWidth="1"/>
    <col min="264" max="264" width="29.7109375" style="4" customWidth="1"/>
    <col min="265" max="265" width="17.28515625" style="4" customWidth="1"/>
    <col min="266" max="510" width="8.85546875" style="4"/>
    <col min="511" max="511" width="53.42578125" style="4" customWidth="1"/>
    <col min="512" max="512" width="25.42578125" style="4" customWidth="1"/>
    <col min="513" max="513" width="29.5703125" style="4" customWidth="1"/>
    <col min="514" max="514" width="28.7109375" style="4" customWidth="1"/>
    <col min="515" max="515" width="31" style="4" customWidth="1"/>
    <col min="516" max="516" width="29.7109375" style="4" customWidth="1"/>
    <col min="517" max="517" width="22" style="4" customWidth="1"/>
    <col min="518" max="518" width="28.7109375" style="4" customWidth="1"/>
    <col min="519" max="519" width="30.7109375" style="4" customWidth="1"/>
    <col min="520" max="520" width="29.7109375" style="4" customWidth="1"/>
    <col min="521" max="521" width="17.28515625" style="4" customWidth="1"/>
    <col min="522" max="766" width="8.85546875" style="4"/>
    <col min="767" max="767" width="53.42578125" style="4" customWidth="1"/>
    <col min="768" max="768" width="25.42578125" style="4" customWidth="1"/>
    <col min="769" max="769" width="29.5703125" style="4" customWidth="1"/>
    <col min="770" max="770" width="28.7109375" style="4" customWidth="1"/>
    <col min="771" max="771" width="31" style="4" customWidth="1"/>
    <col min="772" max="772" width="29.7109375" style="4" customWidth="1"/>
    <col min="773" max="773" width="22" style="4" customWidth="1"/>
    <col min="774" max="774" width="28.7109375" style="4" customWidth="1"/>
    <col min="775" max="775" width="30.7109375" style="4" customWidth="1"/>
    <col min="776" max="776" width="29.7109375" style="4" customWidth="1"/>
    <col min="777" max="777" width="17.28515625" style="4" customWidth="1"/>
    <col min="778" max="1022" width="8.85546875" style="4"/>
    <col min="1023" max="1023" width="53.42578125" style="4" customWidth="1"/>
    <col min="1024" max="1024" width="25.42578125" style="4" customWidth="1"/>
    <col min="1025" max="1025" width="29.5703125" style="4" customWidth="1"/>
    <col min="1026" max="1026" width="28.7109375" style="4" customWidth="1"/>
    <col min="1027" max="1027" width="31" style="4" customWidth="1"/>
    <col min="1028" max="1028" width="29.7109375" style="4" customWidth="1"/>
    <col min="1029" max="1029" width="22" style="4" customWidth="1"/>
    <col min="1030" max="1030" width="28.7109375" style="4" customWidth="1"/>
    <col min="1031" max="1031" width="30.7109375" style="4" customWidth="1"/>
    <col min="1032" max="1032" width="29.7109375" style="4" customWidth="1"/>
    <col min="1033" max="1033" width="17.28515625" style="4" customWidth="1"/>
    <col min="1034" max="1278" width="8.85546875" style="4"/>
    <col min="1279" max="1279" width="53.42578125" style="4" customWidth="1"/>
    <col min="1280" max="1280" width="25.42578125" style="4" customWidth="1"/>
    <col min="1281" max="1281" width="29.5703125" style="4" customWidth="1"/>
    <col min="1282" max="1282" width="28.7109375" style="4" customWidth="1"/>
    <col min="1283" max="1283" width="31" style="4" customWidth="1"/>
    <col min="1284" max="1284" width="29.7109375" style="4" customWidth="1"/>
    <col min="1285" max="1285" width="22" style="4" customWidth="1"/>
    <col min="1286" max="1286" width="28.7109375" style="4" customWidth="1"/>
    <col min="1287" max="1287" width="30.7109375" style="4" customWidth="1"/>
    <col min="1288" max="1288" width="29.7109375" style="4" customWidth="1"/>
    <col min="1289" max="1289" width="17.28515625" style="4" customWidth="1"/>
    <col min="1290" max="1534" width="8.85546875" style="4"/>
    <col min="1535" max="1535" width="53.42578125" style="4" customWidth="1"/>
    <col min="1536" max="1536" width="25.42578125" style="4" customWidth="1"/>
    <col min="1537" max="1537" width="29.5703125" style="4" customWidth="1"/>
    <col min="1538" max="1538" width="28.7109375" style="4" customWidth="1"/>
    <col min="1539" max="1539" width="31" style="4" customWidth="1"/>
    <col min="1540" max="1540" width="29.7109375" style="4" customWidth="1"/>
    <col min="1541" max="1541" width="22" style="4" customWidth="1"/>
    <col min="1542" max="1542" width="28.7109375" style="4" customWidth="1"/>
    <col min="1543" max="1543" width="30.7109375" style="4" customWidth="1"/>
    <col min="1544" max="1544" width="29.7109375" style="4" customWidth="1"/>
    <col min="1545" max="1545" width="17.28515625" style="4" customWidth="1"/>
    <col min="1546" max="1790" width="8.85546875" style="4"/>
    <col min="1791" max="1791" width="53.42578125" style="4" customWidth="1"/>
    <col min="1792" max="1792" width="25.42578125" style="4" customWidth="1"/>
    <col min="1793" max="1793" width="29.5703125" style="4" customWidth="1"/>
    <col min="1794" max="1794" width="28.7109375" style="4" customWidth="1"/>
    <col min="1795" max="1795" width="31" style="4" customWidth="1"/>
    <col min="1796" max="1796" width="29.7109375" style="4" customWidth="1"/>
    <col min="1797" max="1797" width="22" style="4" customWidth="1"/>
    <col min="1798" max="1798" width="28.7109375" style="4" customWidth="1"/>
    <col min="1799" max="1799" width="30.7109375" style="4" customWidth="1"/>
    <col min="1800" max="1800" width="29.7109375" style="4" customWidth="1"/>
    <col min="1801" max="1801" width="17.28515625" style="4" customWidth="1"/>
    <col min="1802" max="2046" width="8.85546875" style="4"/>
    <col min="2047" max="2047" width="53.42578125" style="4" customWidth="1"/>
    <col min="2048" max="2048" width="25.42578125" style="4" customWidth="1"/>
    <col min="2049" max="2049" width="29.5703125" style="4" customWidth="1"/>
    <col min="2050" max="2050" width="28.7109375" style="4" customWidth="1"/>
    <col min="2051" max="2051" width="31" style="4" customWidth="1"/>
    <col min="2052" max="2052" width="29.7109375" style="4" customWidth="1"/>
    <col min="2053" max="2053" width="22" style="4" customWidth="1"/>
    <col min="2054" max="2054" width="28.7109375" style="4" customWidth="1"/>
    <col min="2055" max="2055" width="30.7109375" style="4" customWidth="1"/>
    <col min="2056" max="2056" width="29.7109375" style="4" customWidth="1"/>
    <col min="2057" max="2057" width="17.28515625" style="4" customWidth="1"/>
    <col min="2058" max="2302" width="8.85546875" style="4"/>
    <col min="2303" max="2303" width="53.42578125" style="4" customWidth="1"/>
    <col min="2304" max="2304" width="25.42578125" style="4" customWidth="1"/>
    <col min="2305" max="2305" width="29.5703125" style="4" customWidth="1"/>
    <col min="2306" max="2306" width="28.7109375" style="4" customWidth="1"/>
    <col min="2307" max="2307" width="31" style="4" customWidth="1"/>
    <col min="2308" max="2308" width="29.7109375" style="4" customWidth="1"/>
    <col min="2309" max="2309" width="22" style="4" customWidth="1"/>
    <col min="2310" max="2310" width="28.7109375" style="4" customWidth="1"/>
    <col min="2311" max="2311" width="30.7109375" style="4" customWidth="1"/>
    <col min="2312" max="2312" width="29.7109375" style="4" customWidth="1"/>
    <col min="2313" max="2313" width="17.28515625" style="4" customWidth="1"/>
    <col min="2314" max="2558" width="8.85546875" style="4"/>
    <col min="2559" max="2559" width="53.42578125" style="4" customWidth="1"/>
    <col min="2560" max="2560" width="25.42578125" style="4" customWidth="1"/>
    <col min="2561" max="2561" width="29.5703125" style="4" customWidth="1"/>
    <col min="2562" max="2562" width="28.7109375" style="4" customWidth="1"/>
    <col min="2563" max="2563" width="31" style="4" customWidth="1"/>
    <col min="2564" max="2564" width="29.7109375" style="4" customWidth="1"/>
    <col min="2565" max="2565" width="22" style="4" customWidth="1"/>
    <col min="2566" max="2566" width="28.7109375" style="4" customWidth="1"/>
    <col min="2567" max="2567" width="30.7109375" style="4" customWidth="1"/>
    <col min="2568" max="2568" width="29.7109375" style="4" customWidth="1"/>
    <col min="2569" max="2569" width="17.28515625" style="4" customWidth="1"/>
    <col min="2570" max="2814" width="8.85546875" style="4"/>
    <col min="2815" max="2815" width="53.42578125" style="4" customWidth="1"/>
    <col min="2816" max="2816" width="25.42578125" style="4" customWidth="1"/>
    <col min="2817" max="2817" width="29.5703125" style="4" customWidth="1"/>
    <col min="2818" max="2818" width="28.7109375" style="4" customWidth="1"/>
    <col min="2819" max="2819" width="31" style="4" customWidth="1"/>
    <col min="2820" max="2820" width="29.7109375" style="4" customWidth="1"/>
    <col min="2821" max="2821" width="22" style="4" customWidth="1"/>
    <col min="2822" max="2822" width="28.7109375" style="4" customWidth="1"/>
    <col min="2823" max="2823" width="30.7109375" style="4" customWidth="1"/>
    <col min="2824" max="2824" width="29.7109375" style="4" customWidth="1"/>
    <col min="2825" max="2825" width="17.28515625" style="4" customWidth="1"/>
    <col min="2826" max="3070" width="8.85546875" style="4"/>
    <col min="3071" max="3071" width="53.42578125" style="4" customWidth="1"/>
    <col min="3072" max="3072" width="25.42578125" style="4" customWidth="1"/>
    <col min="3073" max="3073" width="29.5703125" style="4" customWidth="1"/>
    <col min="3074" max="3074" width="28.7109375" style="4" customWidth="1"/>
    <col min="3075" max="3075" width="31" style="4" customWidth="1"/>
    <col min="3076" max="3076" width="29.7109375" style="4" customWidth="1"/>
    <col min="3077" max="3077" width="22" style="4" customWidth="1"/>
    <col min="3078" max="3078" width="28.7109375" style="4" customWidth="1"/>
    <col min="3079" max="3079" width="30.7109375" style="4" customWidth="1"/>
    <col min="3080" max="3080" width="29.7109375" style="4" customWidth="1"/>
    <col min="3081" max="3081" width="17.28515625" style="4" customWidth="1"/>
    <col min="3082" max="3326" width="8.85546875" style="4"/>
    <col min="3327" max="3327" width="53.42578125" style="4" customWidth="1"/>
    <col min="3328" max="3328" width="25.42578125" style="4" customWidth="1"/>
    <col min="3329" max="3329" width="29.5703125" style="4" customWidth="1"/>
    <col min="3330" max="3330" width="28.7109375" style="4" customWidth="1"/>
    <col min="3331" max="3331" width="31" style="4" customWidth="1"/>
    <col min="3332" max="3332" width="29.7109375" style="4" customWidth="1"/>
    <col min="3333" max="3333" width="22" style="4" customWidth="1"/>
    <col min="3334" max="3334" width="28.7109375" style="4" customWidth="1"/>
    <col min="3335" max="3335" width="30.7109375" style="4" customWidth="1"/>
    <col min="3336" max="3336" width="29.7109375" style="4" customWidth="1"/>
    <col min="3337" max="3337" width="17.28515625" style="4" customWidth="1"/>
    <col min="3338" max="3582" width="8.85546875" style="4"/>
    <col min="3583" max="3583" width="53.42578125" style="4" customWidth="1"/>
    <col min="3584" max="3584" width="25.42578125" style="4" customWidth="1"/>
    <col min="3585" max="3585" width="29.5703125" style="4" customWidth="1"/>
    <col min="3586" max="3586" width="28.7109375" style="4" customWidth="1"/>
    <col min="3587" max="3587" width="31" style="4" customWidth="1"/>
    <col min="3588" max="3588" width="29.7109375" style="4" customWidth="1"/>
    <col min="3589" max="3589" width="22" style="4" customWidth="1"/>
    <col min="3590" max="3590" width="28.7109375" style="4" customWidth="1"/>
    <col min="3591" max="3591" width="30.7109375" style="4" customWidth="1"/>
    <col min="3592" max="3592" width="29.7109375" style="4" customWidth="1"/>
    <col min="3593" max="3593" width="17.28515625" style="4" customWidth="1"/>
    <col min="3594" max="3838" width="8.85546875" style="4"/>
    <col min="3839" max="3839" width="53.42578125" style="4" customWidth="1"/>
    <col min="3840" max="3840" width="25.42578125" style="4" customWidth="1"/>
    <col min="3841" max="3841" width="29.5703125" style="4" customWidth="1"/>
    <col min="3842" max="3842" width="28.7109375" style="4" customWidth="1"/>
    <col min="3843" max="3843" width="31" style="4" customWidth="1"/>
    <col min="3844" max="3844" width="29.7109375" style="4" customWidth="1"/>
    <col min="3845" max="3845" width="22" style="4" customWidth="1"/>
    <col min="3846" max="3846" width="28.7109375" style="4" customWidth="1"/>
    <col min="3847" max="3847" width="30.7109375" style="4" customWidth="1"/>
    <col min="3848" max="3848" width="29.7109375" style="4" customWidth="1"/>
    <col min="3849" max="3849" width="17.28515625" style="4" customWidth="1"/>
    <col min="3850" max="4094" width="8.85546875" style="4"/>
    <col min="4095" max="4095" width="53.42578125" style="4" customWidth="1"/>
    <col min="4096" max="4096" width="25.42578125" style="4" customWidth="1"/>
    <col min="4097" max="4097" width="29.5703125" style="4" customWidth="1"/>
    <col min="4098" max="4098" width="28.7109375" style="4" customWidth="1"/>
    <col min="4099" max="4099" width="31" style="4" customWidth="1"/>
    <col min="4100" max="4100" width="29.7109375" style="4" customWidth="1"/>
    <col min="4101" max="4101" width="22" style="4" customWidth="1"/>
    <col min="4102" max="4102" width="28.7109375" style="4" customWidth="1"/>
    <col min="4103" max="4103" width="30.7109375" style="4" customWidth="1"/>
    <col min="4104" max="4104" width="29.7109375" style="4" customWidth="1"/>
    <col min="4105" max="4105" width="17.28515625" style="4" customWidth="1"/>
    <col min="4106" max="4350" width="8.85546875" style="4"/>
    <col min="4351" max="4351" width="53.42578125" style="4" customWidth="1"/>
    <col min="4352" max="4352" width="25.42578125" style="4" customWidth="1"/>
    <col min="4353" max="4353" width="29.5703125" style="4" customWidth="1"/>
    <col min="4354" max="4354" width="28.7109375" style="4" customWidth="1"/>
    <col min="4355" max="4355" width="31" style="4" customWidth="1"/>
    <col min="4356" max="4356" width="29.7109375" style="4" customWidth="1"/>
    <col min="4357" max="4357" width="22" style="4" customWidth="1"/>
    <col min="4358" max="4358" width="28.7109375" style="4" customWidth="1"/>
    <col min="4359" max="4359" width="30.7109375" style="4" customWidth="1"/>
    <col min="4360" max="4360" width="29.7109375" style="4" customWidth="1"/>
    <col min="4361" max="4361" width="17.28515625" style="4" customWidth="1"/>
    <col min="4362" max="4606" width="8.85546875" style="4"/>
    <col min="4607" max="4607" width="53.42578125" style="4" customWidth="1"/>
    <col min="4608" max="4608" width="25.42578125" style="4" customWidth="1"/>
    <col min="4609" max="4609" width="29.5703125" style="4" customWidth="1"/>
    <col min="4610" max="4610" width="28.7109375" style="4" customWidth="1"/>
    <col min="4611" max="4611" width="31" style="4" customWidth="1"/>
    <col min="4612" max="4612" width="29.7109375" style="4" customWidth="1"/>
    <col min="4613" max="4613" width="22" style="4" customWidth="1"/>
    <col min="4614" max="4614" width="28.7109375" style="4" customWidth="1"/>
    <col min="4615" max="4615" width="30.7109375" style="4" customWidth="1"/>
    <col min="4616" max="4616" width="29.7109375" style="4" customWidth="1"/>
    <col min="4617" max="4617" width="17.28515625" style="4" customWidth="1"/>
    <col min="4618" max="4862" width="8.85546875" style="4"/>
    <col min="4863" max="4863" width="53.42578125" style="4" customWidth="1"/>
    <col min="4864" max="4864" width="25.42578125" style="4" customWidth="1"/>
    <col min="4865" max="4865" width="29.5703125" style="4" customWidth="1"/>
    <col min="4866" max="4866" width="28.7109375" style="4" customWidth="1"/>
    <col min="4867" max="4867" width="31" style="4" customWidth="1"/>
    <col min="4868" max="4868" width="29.7109375" style="4" customWidth="1"/>
    <col min="4869" max="4869" width="22" style="4" customWidth="1"/>
    <col min="4870" max="4870" width="28.7109375" style="4" customWidth="1"/>
    <col min="4871" max="4871" width="30.7109375" style="4" customWidth="1"/>
    <col min="4872" max="4872" width="29.7109375" style="4" customWidth="1"/>
    <col min="4873" max="4873" width="17.28515625" style="4" customWidth="1"/>
    <col min="4874" max="5118" width="8.85546875" style="4"/>
    <col min="5119" max="5119" width="53.42578125" style="4" customWidth="1"/>
    <col min="5120" max="5120" width="25.42578125" style="4" customWidth="1"/>
    <col min="5121" max="5121" width="29.5703125" style="4" customWidth="1"/>
    <col min="5122" max="5122" width="28.7109375" style="4" customWidth="1"/>
    <col min="5123" max="5123" width="31" style="4" customWidth="1"/>
    <col min="5124" max="5124" width="29.7109375" style="4" customWidth="1"/>
    <col min="5125" max="5125" width="22" style="4" customWidth="1"/>
    <col min="5126" max="5126" width="28.7109375" style="4" customWidth="1"/>
    <col min="5127" max="5127" width="30.7109375" style="4" customWidth="1"/>
    <col min="5128" max="5128" width="29.7109375" style="4" customWidth="1"/>
    <col min="5129" max="5129" width="17.28515625" style="4" customWidth="1"/>
    <col min="5130" max="5374" width="8.85546875" style="4"/>
    <col min="5375" max="5375" width="53.42578125" style="4" customWidth="1"/>
    <col min="5376" max="5376" width="25.42578125" style="4" customWidth="1"/>
    <col min="5377" max="5377" width="29.5703125" style="4" customWidth="1"/>
    <col min="5378" max="5378" width="28.7109375" style="4" customWidth="1"/>
    <col min="5379" max="5379" width="31" style="4" customWidth="1"/>
    <col min="5380" max="5380" width="29.7109375" style="4" customWidth="1"/>
    <col min="5381" max="5381" width="22" style="4" customWidth="1"/>
    <col min="5382" max="5382" width="28.7109375" style="4" customWidth="1"/>
    <col min="5383" max="5383" width="30.7109375" style="4" customWidth="1"/>
    <col min="5384" max="5384" width="29.7109375" style="4" customWidth="1"/>
    <col min="5385" max="5385" width="17.28515625" style="4" customWidth="1"/>
    <col min="5386" max="5630" width="8.85546875" style="4"/>
    <col min="5631" max="5631" width="53.42578125" style="4" customWidth="1"/>
    <col min="5632" max="5632" width="25.42578125" style="4" customWidth="1"/>
    <col min="5633" max="5633" width="29.5703125" style="4" customWidth="1"/>
    <col min="5634" max="5634" width="28.7109375" style="4" customWidth="1"/>
    <col min="5635" max="5635" width="31" style="4" customWidth="1"/>
    <col min="5636" max="5636" width="29.7109375" style="4" customWidth="1"/>
    <col min="5637" max="5637" width="22" style="4" customWidth="1"/>
    <col min="5638" max="5638" width="28.7109375" style="4" customWidth="1"/>
    <col min="5639" max="5639" width="30.7109375" style="4" customWidth="1"/>
    <col min="5640" max="5640" width="29.7109375" style="4" customWidth="1"/>
    <col min="5641" max="5641" width="17.28515625" style="4" customWidth="1"/>
    <col min="5642" max="5886" width="8.85546875" style="4"/>
    <col min="5887" max="5887" width="53.42578125" style="4" customWidth="1"/>
    <col min="5888" max="5888" width="25.42578125" style="4" customWidth="1"/>
    <col min="5889" max="5889" width="29.5703125" style="4" customWidth="1"/>
    <col min="5890" max="5890" width="28.7109375" style="4" customWidth="1"/>
    <col min="5891" max="5891" width="31" style="4" customWidth="1"/>
    <col min="5892" max="5892" width="29.7109375" style="4" customWidth="1"/>
    <col min="5893" max="5893" width="22" style="4" customWidth="1"/>
    <col min="5894" max="5894" width="28.7109375" style="4" customWidth="1"/>
    <col min="5895" max="5895" width="30.7109375" style="4" customWidth="1"/>
    <col min="5896" max="5896" width="29.7109375" style="4" customWidth="1"/>
    <col min="5897" max="5897" width="17.28515625" style="4" customWidth="1"/>
    <col min="5898" max="6142" width="8.85546875" style="4"/>
    <col min="6143" max="6143" width="53.42578125" style="4" customWidth="1"/>
    <col min="6144" max="6144" width="25.42578125" style="4" customWidth="1"/>
    <col min="6145" max="6145" width="29.5703125" style="4" customWidth="1"/>
    <col min="6146" max="6146" width="28.7109375" style="4" customWidth="1"/>
    <col min="6147" max="6147" width="31" style="4" customWidth="1"/>
    <col min="6148" max="6148" width="29.7109375" style="4" customWidth="1"/>
    <col min="6149" max="6149" width="22" style="4" customWidth="1"/>
    <col min="6150" max="6150" width="28.7109375" style="4" customWidth="1"/>
    <col min="6151" max="6151" width="30.7109375" style="4" customWidth="1"/>
    <col min="6152" max="6152" width="29.7109375" style="4" customWidth="1"/>
    <col min="6153" max="6153" width="17.28515625" style="4" customWidth="1"/>
    <col min="6154" max="6398" width="8.85546875" style="4"/>
    <col min="6399" max="6399" width="53.42578125" style="4" customWidth="1"/>
    <col min="6400" max="6400" width="25.42578125" style="4" customWidth="1"/>
    <col min="6401" max="6401" width="29.5703125" style="4" customWidth="1"/>
    <col min="6402" max="6402" width="28.7109375" style="4" customWidth="1"/>
    <col min="6403" max="6403" width="31" style="4" customWidth="1"/>
    <col min="6404" max="6404" width="29.7109375" style="4" customWidth="1"/>
    <col min="6405" max="6405" width="22" style="4" customWidth="1"/>
    <col min="6406" max="6406" width="28.7109375" style="4" customWidth="1"/>
    <col min="6407" max="6407" width="30.7109375" style="4" customWidth="1"/>
    <col min="6408" max="6408" width="29.7109375" style="4" customWidth="1"/>
    <col min="6409" max="6409" width="17.28515625" style="4" customWidth="1"/>
    <col min="6410" max="6654" width="8.85546875" style="4"/>
    <col min="6655" max="6655" width="53.42578125" style="4" customWidth="1"/>
    <col min="6656" max="6656" width="25.42578125" style="4" customWidth="1"/>
    <col min="6657" max="6657" width="29.5703125" style="4" customWidth="1"/>
    <col min="6658" max="6658" width="28.7109375" style="4" customWidth="1"/>
    <col min="6659" max="6659" width="31" style="4" customWidth="1"/>
    <col min="6660" max="6660" width="29.7109375" style="4" customWidth="1"/>
    <col min="6661" max="6661" width="22" style="4" customWidth="1"/>
    <col min="6662" max="6662" width="28.7109375" style="4" customWidth="1"/>
    <col min="6663" max="6663" width="30.7109375" style="4" customWidth="1"/>
    <col min="6664" max="6664" width="29.7109375" style="4" customWidth="1"/>
    <col min="6665" max="6665" width="17.28515625" style="4" customWidth="1"/>
    <col min="6666" max="6910" width="8.85546875" style="4"/>
    <col min="6911" max="6911" width="53.42578125" style="4" customWidth="1"/>
    <col min="6912" max="6912" width="25.42578125" style="4" customWidth="1"/>
    <col min="6913" max="6913" width="29.5703125" style="4" customWidth="1"/>
    <col min="6914" max="6914" width="28.7109375" style="4" customWidth="1"/>
    <col min="6915" max="6915" width="31" style="4" customWidth="1"/>
    <col min="6916" max="6916" width="29.7109375" style="4" customWidth="1"/>
    <col min="6917" max="6917" width="22" style="4" customWidth="1"/>
    <col min="6918" max="6918" width="28.7109375" style="4" customWidth="1"/>
    <col min="6919" max="6919" width="30.7109375" style="4" customWidth="1"/>
    <col min="6920" max="6920" width="29.7109375" style="4" customWidth="1"/>
    <col min="6921" max="6921" width="17.28515625" style="4" customWidth="1"/>
    <col min="6922" max="7166" width="8.85546875" style="4"/>
    <col min="7167" max="7167" width="53.42578125" style="4" customWidth="1"/>
    <col min="7168" max="7168" width="25.42578125" style="4" customWidth="1"/>
    <col min="7169" max="7169" width="29.5703125" style="4" customWidth="1"/>
    <col min="7170" max="7170" width="28.7109375" style="4" customWidth="1"/>
    <col min="7171" max="7171" width="31" style="4" customWidth="1"/>
    <col min="7172" max="7172" width="29.7109375" style="4" customWidth="1"/>
    <col min="7173" max="7173" width="22" style="4" customWidth="1"/>
    <col min="7174" max="7174" width="28.7109375" style="4" customWidth="1"/>
    <col min="7175" max="7175" width="30.7109375" style="4" customWidth="1"/>
    <col min="7176" max="7176" width="29.7109375" style="4" customWidth="1"/>
    <col min="7177" max="7177" width="17.28515625" style="4" customWidth="1"/>
    <col min="7178" max="7422" width="8.85546875" style="4"/>
    <col min="7423" max="7423" width="53.42578125" style="4" customWidth="1"/>
    <col min="7424" max="7424" width="25.42578125" style="4" customWidth="1"/>
    <col min="7425" max="7425" width="29.5703125" style="4" customWidth="1"/>
    <col min="7426" max="7426" width="28.7109375" style="4" customWidth="1"/>
    <col min="7427" max="7427" width="31" style="4" customWidth="1"/>
    <col min="7428" max="7428" width="29.7109375" style="4" customWidth="1"/>
    <col min="7429" max="7429" width="22" style="4" customWidth="1"/>
    <col min="7430" max="7430" width="28.7109375" style="4" customWidth="1"/>
    <col min="7431" max="7431" width="30.7109375" style="4" customWidth="1"/>
    <col min="7432" max="7432" width="29.7109375" style="4" customWidth="1"/>
    <col min="7433" max="7433" width="17.28515625" style="4" customWidth="1"/>
    <col min="7434" max="7678" width="8.85546875" style="4"/>
    <col min="7679" max="7679" width="53.42578125" style="4" customWidth="1"/>
    <col min="7680" max="7680" width="25.42578125" style="4" customWidth="1"/>
    <col min="7681" max="7681" width="29.5703125" style="4" customWidth="1"/>
    <col min="7682" max="7682" width="28.7109375" style="4" customWidth="1"/>
    <col min="7683" max="7683" width="31" style="4" customWidth="1"/>
    <col min="7684" max="7684" width="29.7109375" style="4" customWidth="1"/>
    <col min="7685" max="7685" width="22" style="4" customWidth="1"/>
    <col min="7686" max="7686" width="28.7109375" style="4" customWidth="1"/>
    <col min="7687" max="7687" width="30.7109375" style="4" customWidth="1"/>
    <col min="7688" max="7688" width="29.7109375" style="4" customWidth="1"/>
    <col min="7689" max="7689" width="17.28515625" style="4" customWidth="1"/>
    <col min="7690" max="7934" width="8.85546875" style="4"/>
    <col min="7935" max="7935" width="53.42578125" style="4" customWidth="1"/>
    <col min="7936" max="7936" width="25.42578125" style="4" customWidth="1"/>
    <col min="7937" max="7937" width="29.5703125" style="4" customWidth="1"/>
    <col min="7938" max="7938" width="28.7109375" style="4" customWidth="1"/>
    <col min="7939" max="7939" width="31" style="4" customWidth="1"/>
    <col min="7940" max="7940" width="29.7109375" style="4" customWidth="1"/>
    <col min="7941" max="7941" width="22" style="4" customWidth="1"/>
    <col min="7942" max="7942" width="28.7109375" style="4" customWidth="1"/>
    <col min="7943" max="7943" width="30.7109375" style="4" customWidth="1"/>
    <col min="7944" max="7944" width="29.7109375" style="4" customWidth="1"/>
    <col min="7945" max="7945" width="17.28515625" style="4" customWidth="1"/>
    <col min="7946" max="8190" width="8.85546875" style="4"/>
    <col min="8191" max="8191" width="53.42578125" style="4" customWidth="1"/>
    <col min="8192" max="8192" width="25.42578125" style="4" customWidth="1"/>
    <col min="8193" max="8193" width="29.5703125" style="4" customWidth="1"/>
    <col min="8194" max="8194" width="28.7109375" style="4" customWidth="1"/>
    <col min="8195" max="8195" width="31" style="4" customWidth="1"/>
    <col min="8196" max="8196" width="29.7109375" style="4" customWidth="1"/>
    <col min="8197" max="8197" width="22" style="4" customWidth="1"/>
    <col min="8198" max="8198" width="28.7109375" style="4" customWidth="1"/>
    <col min="8199" max="8199" width="30.7109375" style="4" customWidth="1"/>
    <col min="8200" max="8200" width="29.7109375" style="4" customWidth="1"/>
    <col min="8201" max="8201" width="17.28515625" style="4" customWidth="1"/>
    <col min="8202" max="8446" width="8.85546875" style="4"/>
    <col min="8447" max="8447" width="53.42578125" style="4" customWidth="1"/>
    <col min="8448" max="8448" width="25.42578125" style="4" customWidth="1"/>
    <col min="8449" max="8449" width="29.5703125" style="4" customWidth="1"/>
    <col min="8450" max="8450" width="28.7109375" style="4" customWidth="1"/>
    <col min="8451" max="8451" width="31" style="4" customWidth="1"/>
    <col min="8452" max="8452" width="29.7109375" style="4" customWidth="1"/>
    <col min="8453" max="8453" width="22" style="4" customWidth="1"/>
    <col min="8454" max="8454" width="28.7109375" style="4" customWidth="1"/>
    <col min="8455" max="8455" width="30.7109375" style="4" customWidth="1"/>
    <col min="8456" max="8456" width="29.7109375" style="4" customWidth="1"/>
    <col min="8457" max="8457" width="17.28515625" style="4" customWidth="1"/>
    <col min="8458" max="8702" width="8.85546875" style="4"/>
    <col min="8703" max="8703" width="53.42578125" style="4" customWidth="1"/>
    <col min="8704" max="8704" width="25.42578125" style="4" customWidth="1"/>
    <col min="8705" max="8705" width="29.5703125" style="4" customWidth="1"/>
    <col min="8706" max="8706" width="28.7109375" style="4" customWidth="1"/>
    <col min="8707" max="8707" width="31" style="4" customWidth="1"/>
    <col min="8708" max="8708" width="29.7109375" style="4" customWidth="1"/>
    <col min="8709" max="8709" width="22" style="4" customWidth="1"/>
    <col min="8710" max="8710" width="28.7109375" style="4" customWidth="1"/>
    <col min="8711" max="8711" width="30.7109375" style="4" customWidth="1"/>
    <col min="8712" max="8712" width="29.7109375" style="4" customWidth="1"/>
    <col min="8713" max="8713" width="17.28515625" style="4" customWidth="1"/>
    <col min="8714" max="8958" width="8.85546875" style="4"/>
    <col min="8959" max="8959" width="53.42578125" style="4" customWidth="1"/>
    <col min="8960" max="8960" width="25.42578125" style="4" customWidth="1"/>
    <col min="8961" max="8961" width="29.5703125" style="4" customWidth="1"/>
    <col min="8962" max="8962" width="28.7109375" style="4" customWidth="1"/>
    <col min="8963" max="8963" width="31" style="4" customWidth="1"/>
    <col min="8964" max="8964" width="29.7109375" style="4" customWidth="1"/>
    <col min="8965" max="8965" width="22" style="4" customWidth="1"/>
    <col min="8966" max="8966" width="28.7109375" style="4" customWidth="1"/>
    <col min="8967" max="8967" width="30.7109375" style="4" customWidth="1"/>
    <col min="8968" max="8968" width="29.7109375" style="4" customWidth="1"/>
    <col min="8969" max="8969" width="17.28515625" style="4" customWidth="1"/>
    <col min="8970" max="9214" width="8.85546875" style="4"/>
    <col min="9215" max="9215" width="53.42578125" style="4" customWidth="1"/>
    <col min="9216" max="9216" width="25.42578125" style="4" customWidth="1"/>
    <col min="9217" max="9217" width="29.5703125" style="4" customWidth="1"/>
    <col min="9218" max="9218" width="28.7109375" style="4" customWidth="1"/>
    <col min="9219" max="9219" width="31" style="4" customWidth="1"/>
    <col min="9220" max="9220" width="29.7109375" style="4" customWidth="1"/>
    <col min="9221" max="9221" width="22" style="4" customWidth="1"/>
    <col min="9222" max="9222" width="28.7109375" style="4" customWidth="1"/>
    <col min="9223" max="9223" width="30.7109375" style="4" customWidth="1"/>
    <col min="9224" max="9224" width="29.7109375" style="4" customWidth="1"/>
    <col min="9225" max="9225" width="17.28515625" style="4" customWidth="1"/>
    <col min="9226" max="9470" width="8.85546875" style="4"/>
    <col min="9471" max="9471" width="53.42578125" style="4" customWidth="1"/>
    <col min="9472" max="9472" width="25.42578125" style="4" customWidth="1"/>
    <col min="9473" max="9473" width="29.5703125" style="4" customWidth="1"/>
    <col min="9474" max="9474" width="28.7109375" style="4" customWidth="1"/>
    <col min="9475" max="9475" width="31" style="4" customWidth="1"/>
    <col min="9476" max="9476" width="29.7109375" style="4" customWidth="1"/>
    <col min="9477" max="9477" width="22" style="4" customWidth="1"/>
    <col min="9478" max="9478" width="28.7109375" style="4" customWidth="1"/>
    <col min="9479" max="9479" width="30.7109375" style="4" customWidth="1"/>
    <col min="9480" max="9480" width="29.7109375" style="4" customWidth="1"/>
    <col min="9481" max="9481" width="17.28515625" style="4" customWidth="1"/>
    <col min="9482" max="9726" width="8.85546875" style="4"/>
    <col min="9727" max="9727" width="53.42578125" style="4" customWidth="1"/>
    <col min="9728" max="9728" width="25.42578125" style="4" customWidth="1"/>
    <col min="9729" max="9729" width="29.5703125" style="4" customWidth="1"/>
    <col min="9730" max="9730" width="28.7109375" style="4" customWidth="1"/>
    <col min="9731" max="9731" width="31" style="4" customWidth="1"/>
    <col min="9732" max="9732" width="29.7109375" style="4" customWidth="1"/>
    <col min="9733" max="9733" width="22" style="4" customWidth="1"/>
    <col min="9734" max="9734" width="28.7109375" style="4" customWidth="1"/>
    <col min="9735" max="9735" width="30.7109375" style="4" customWidth="1"/>
    <col min="9736" max="9736" width="29.7109375" style="4" customWidth="1"/>
    <col min="9737" max="9737" width="17.28515625" style="4" customWidth="1"/>
    <col min="9738" max="9982" width="8.85546875" style="4"/>
    <col min="9983" max="9983" width="53.42578125" style="4" customWidth="1"/>
    <col min="9984" max="9984" width="25.42578125" style="4" customWidth="1"/>
    <col min="9985" max="9985" width="29.5703125" style="4" customWidth="1"/>
    <col min="9986" max="9986" width="28.7109375" style="4" customWidth="1"/>
    <col min="9987" max="9987" width="31" style="4" customWidth="1"/>
    <col min="9988" max="9988" width="29.7109375" style="4" customWidth="1"/>
    <col min="9989" max="9989" width="22" style="4" customWidth="1"/>
    <col min="9990" max="9990" width="28.7109375" style="4" customWidth="1"/>
    <col min="9991" max="9991" width="30.7109375" style="4" customWidth="1"/>
    <col min="9992" max="9992" width="29.7109375" style="4" customWidth="1"/>
    <col min="9993" max="9993" width="17.28515625" style="4" customWidth="1"/>
    <col min="9994" max="10238" width="8.85546875" style="4"/>
    <col min="10239" max="10239" width="53.42578125" style="4" customWidth="1"/>
    <col min="10240" max="10240" width="25.42578125" style="4" customWidth="1"/>
    <col min="10241" max="10241" width="29.5703125" style="4" customWidth="1"/>
    <col min="10242" max="10242" width="28.7109375" style="4" customWidth="1"/>
    <col min="10243" max="10243" width="31" style="4" customWidth="1"/>
    <col min="10244" max="10244" width="29.7109375" style="4" customWidth="1"/>
    <col min="10245" max="10245" width="22" style="4" customWidth="1"/>
    <col min="10246" max="10246" width="28.7109375" style="4" customWidth="1"/>
    <col min="10247" max="10247" width="30.7109375" style="4" customWidth="1"/>
    <col min="10248" max="10248" width="29.7109375" style="4" customWidth="1"/>
    <col min="10249" max="10249" width="17.28515625" style="4" customWidth="1"/>
    <col min="10250" max="10494" width="8.85546875" style="4"/>
    <col min="10495" max="10495" width="53.42578125" style="4" customWidth="1"/>
    <col min="10496" max="10496" width="25.42578125" style="4" customWidth="1"/>
    <col min="10497" max="10497" width="29.5703125" style="4" customWidth="1"/>
    <col min="10498" max="10498" width="28.7109375" style="4" customWidth="1"/>
    <col min="10499" max="10499" width="31" style="4" customWidth="1"/>
    <col min="10500" max="10500" width="29.7109375" style="4" customWidth="1"/>
    <col min="10501" max="10501" width="22" style="4" customWidth="1"/>
    <col min="10502" max="10502" width="28.7109375" style="4" customWidth="1"/>
    <col min="10503" max="10503" width="30.7109375" style="4" customWidth="1"/>
    <col min="10504" max="10504" width="29.7109375" style="4" customWidth="1"/>
    <col min="10505" max="10505" width="17.28515625" style="4" customWidth="1"/>
    <col min="10506" max="10750" width="8.85546875" style="4"/>
    <col min="10751" max="10751" width="53.42578125" style="4" customWidth="1"/>
    <col min="10752" max="10752" width="25.42578125" style="4" customWidth="1"/>
    <col min="10753" max="10753" width="29.5703125" style="4" customWidth="1"/>
    <col min="10754" max="10754" width="28.7109375" style="4" customWidth="1"/>
    <col min="10755" max="10755" width="31" style="4" customWidth="1"/>
    <col min="10756" max="10756" width="29.7109375" style="4" customWidth="1"/>
    <col min="10757" max="10757" width="22" style="4" customWidth="1"/>
    <col min="10758" max="10758" width="28.7109375" style="4" customWidth="1"/>
    <col min="10759" max="10759" width="30.7109375" style="4" customWidth="1"/>
    <col min="10760" max="10760" width="29.7109375" style="4" customWidth="1"/>
    <col min="10761" max="10761" width="17.28515625" style="4" customWidth="1"/>
    <col min="10762" max="11006" width="8.85546875" style="4"/>
    <col min="11007" max="11007" width="53.42578125" style="4" customWidth="1"/>
    <col min="11008" max="11008" width="25.42578125" style="4" customWidth="1"/>
    <col min="11009" max="11009" width="29.5703125" style="4" customWidth="1"/>
    <col min="11010" max="11010" width="28.7109375" style="4" customWidth="1"/>
    <col min="11011" max="11011" width="31" style="4" customWidth="1"/>
    <col min="11012" max="11012" width="29.7109375" style="4" customWidth="1"/>
    <col min="11013" max="11013" width="22" style="4" customWidth="1"/>
    <col min="11014" max="11014" width="28.7109375" style="4" customWidth="1"/>
    <col min="11015" max="11015" width="30.7109375" style="4" customWidth="1"/>
    <col min="11016" max="11016" width="29.7109375" style="4" customWidth="1"/>
    <col min="11017" max="11017" width="17.28515625" style="4" customWidth="1"/>
    <col min="11018" max="11262" width="8.85546875" style="4"/>
    <col min="11263" max="11263" width="53.42578125" style="4" customWidth="1"/>
    <col min="11264" max="11264" width="25.42578125" style="4" customWidth="1"/>
    <col min="11265" max="11265" width="29.5703125" style="4" customWidth="1"/>
    <col min="11266" max="11266" width="28.7109375" style="4" customWidth="1"/>
    <col min="11267" max="11267" width="31" style="4" customWidth="1"/>
    <col min="11268" max="11268" width="29.7109375" style="4" customWidth="1"/>
    <col min="11269" max="11269" width="22" style="4" customWidth="1"/>
    <col min="11270" max="11270" width="28.7109375" style="4" customWidth="1"/>
    <col min="11271" max="11271" width="30.7109375" style="4" customWidth="1"/>
    <col min="11272" max="11272" width="29.7109375" style="4" customWidth="1"/>
    <col min="11273" max="11273" width="17.28515625" style="4" customWidth="1"/>
    <col min="11274" max="11518" width="8.85546875" style="4"/>
    <col min="11519" max="11519" width="53.42578125" style="4" customWidth="1"/>
    <col min="11520" max="11520" width="25.42578125" style="4" customWidth="1"/>
    <col min="11521" max="11521" width="29.5703125" style="4" customWidth="1"/>
    <col min="11522" max="11522" width="28.7109375" style="4" customWidth="1"/>
    <col min="11523" max="11523" width="31" style="4" customWidth="1"/>
    <col min="11524" max="11524" width="29.7109375" style="4" customWidth="1"/>
    <col min="11525" max="11525" width="22" style="4" customWidth="1"/>
    <col min="11526" max="11526" width="28.7109375" style="4" customWidth="1"/>
    <col min="11527" max="11527" width="30.7109375" style="4" customWidth="1"/>
    <col min="11528" max="11528" width="29.7109375" style="4" customWidth="1"/>
    <col min="11529" max="11529" width="17.28515625" style="4" customWidth="1"/>
    <col min="11530" max="11774" width="8.85546875" style="4"/>
    <col min="11775" max="11775" width="53.42578125" style="4" customWidth="1"/>
    <col min="11776" max="11776" width="25.42578125" style="4" customWidth="1"/>
    <col min="11777" max="11777" width="29.5703125" style="4" customWidth="1"/>
    <col min="11778" max="11778" width="28.7109375" style="4" customWidth="1"/>
    <col min="11779" max="11779" width="31" style="4" customWidth="1"/>
    <col min="11780" max="11780" width="29.7109375" style="4" customWidth="1"/>
    <col min="11781" max="11781" width="22" style="4" customWidth="1"/>
    <col min="11782" max="11782" width="28.7109375" style="4" customWidth="1"/>
    <col min="11783" max="11783" width="30.7109375" style="4" customWidth="1"/>
    <col min="11784" max="11784" width="29.7109375" style="4" customWidth="1"/>
    <col min="11785" max="11785" width="17.28515625" style="4" customWidth="1"/>
    <col min="11786" max="12030" width="8.85546875" style="4"/>
    <col min="12031" max="12031" width="53.42578125" style="4" customWidth="1"/>
    <col min="12032" max="12032" width="25.42578125" style="4" customWidth="1"/>
    <col min="12033" max="12033" width="29.5703125" style="4" customWidth="1"/>
    <col min="12034" max="12034" width="28.7109375" style="4" customWidth="1"/>
    <col min="12035" max="12035" width="31" style="4" customWidth="1"/>
    <col min="12036" max="12036" width="29.7109375" style="4" customWidth="1"/>
    <col min="12037" max="12037" width="22" style="4" customWidth="1"/>
    <col min="12038" max="12038" width="28.7109375" style="4" customWidth="1"/>
    <col min="12039" max="12039" width="30.7109375" style="4" customWidth="1"/>
    <col min="12040" max="12040" width="29.7109375" style="4" customWidth="1"/>
    <col min="12041" max="12041" width="17.28515625" style="4" customWidth="1"/>
    <col min="12042" max="12286" width="8.85546875" style="4"/>
    <col min="12287" max="12287" width="53.42578125" style="4" customWidth="1"/>
    <col min="12288" max="12288" width="25.42578125" style="4" customWidth="1"/>
    <col min="12289" max="12289" width="29.5703125" style="4" customWidth="1"/>
    <col min="12290" max="12290" width="28.7109375" style="4" customWidth="1"/>
    <col min="12291" max="12291" width="31" style="4" customWidth="1"/>
    <col min="12292" max="12292" width="29.7109375" style="4" customWidth="1"/>
    <col min="12293" max="12293" width="22" style="4" customWidth="1"/>
    <col min="12294" max="12294" width="28.7109375" style="4" customWidth="1"/>
    <col min="12295" max="12295" width="30.7109375" style="4" customWidth="1"/>
    <col min="12296" max="12296" width="29.7109375" style="4" customWidth="1"/>
    <col min="12297" max="12297" width="17.28515625" style="4" customWidth="1"/>
    <col min="12298" max="12542" width="8.85546875" style="4"/>
    <col min="12543" max="12543" width="53.42578125" style="4" customWidth="1"/>
    <col min="12544" max="12544" width="25.42578125" style="4" customWidth="1"/>
    <col min="12545" max="12545" width="29.5703125" style="4" customWidth="1"/>
    <col min="12546" max="12546" width="28.7109375" style="4" customWidth="1"/>
    <col min="12547" max="12547" width="31" style="4" customWidth="1"/>
    <col min="12548" max="12548" width="29.7109375" style="4" customWidth="1"/>
    <col min="12549" max="12549" width="22" style="4" customWidth="1"/>
    <col min="12550" max="12550" width="28.7109375" style="4" customWidth="1"/>
    <col min="12551" max="12551" width="30.7109375" style="4" customWidth="1"/>
    <col min="12552" max="12552" width="29.7109375" style="4" customWidth="1"/>
    <col min="12553" max="12553" width="17.28515625" style="4" customWidth="1"/>
    <col min="12554" max="12798" width="8.85546875" style="4"/>
    <col min="12799" max="12799" width="53.42578125" style="4" customWidth="1"/>
    <col min="12800" max="12800" width="25.42578125" style="4" customWidth="1"/>
    <col min="12801" max="12801" width="29.5703125" style="4" customWidth="1"/>
    <col min="12802" max="12802" width="28.7109375" style="4" customWidth="1"/>
    <col min="12803" max="12803" width="31" style="4" customWidth="1"/>
    <col min="12804" max="12804" width="29.7109375" style="4" customWidth="1"/>
    <col min="12805" max="12805" width="22" style="4" customWidth="1"/>
    <col min="12806" max="12806" width="28.7109375" style="4" customWidth="1"/>
    <col min="12807" max="12807" width="30.7109375" style="4" customWidth="1"/>
    <col min="12808" max="12808" width="29.7109375" style="4" customWidth="1"/>
    <col min="12809" max="12809" width="17.28515625" style="4" customWidth="1"/>
    <col min="12810" max="13054" width="8.85546875" style="4"/>
    <col min="13055" max="13055" width="53.42578125" style="4" customWidth="1"/>
    <col min="13056" max="13056" width="25.42578125" style="4" customWidth="1"/>
    <col min="13057" max="13057" width="29.5703125" style="4" customWidth="1"/>
    <col min="13058" max="13058" width="28.7109375" style="4" customWidth="1"/>
    <col min="13059" max="13059" width="31" style="4" customWidth="1"/>
    <col min="13060" max="13060" width="29.7109375" style="4" customWidth="1"/>
    <col min="13061" max="13061" width="22" style="4" customWidth="1"/>
    <col min="13062" max="13062" width="28.7109375" style="4" customWidth="1"/>
    <col min="13063" max="13063" width="30.7109375" style="4" customWidth="1"/>
    <col min="13064" max="13064" width="29.7109375" style="4" customWidth="1"/>
    <col min="13065" max="13065" width="17.28515625" style="4" customWidth="1"/>
    <col min="13066" max="13310" width="8.85546875" style="4"/>
    <col min="13311" max="13311" width="53.42578125" style="4" customWidth="1"/>
    <col min="13312" max="13312" width="25.42578125" style="4" customWidth="1"/>
    <col min="13313" max="13313" width="29.5703125" style="4" customWidth="1"/>
    <col min="13314" max="13314" width="28.7109375" style="4" customWidth="1"/>
    <col min="13315" max="13315" width="31" style="4" customWidth="1"/>
    <col min="13316" max="13316" width="29.7109375" style="4" customWidth="1"/>
    <col min="13317" max="13317" width="22" style="4" customWidth="1"/>
    <col min="13318" max="13318" width="28.7109375" style="4" customWidth="1"/>
    <col min="13319" max="13319" width="30.7109375" style="4" customWidth="1"/>
    <col min="13320" max="13320" width="29.7109375" style="4" customWidth="1"/>
    <col min="13321" max="13321" width="17.28515625" style="4" customWidth="1"/>
    <col min="13322" max="13566" width="8.85546875" style="4"/>
    <col min="13567" max="13567" width="53.42578125" style="4" customWidth="1"/>
    <col min="13568" max="13568" width="25.42578125" style="4" customWidth="1"/>
    <col min="13569" max="13569" width="29.5703125" style="4" customWidth="1"/>
    <col min="13570" max="13570" width="28.7109375" style="4" customWidth="1"/>
    <col min="13571" max="13571" width="31" style="4" customWidth="1"/>
    <col min="13572" max="13572" width="29.7109375" style="4" customWidth="1"/>
    <col min="13573" max="13573" width="22" style="4" customWidth="1"/>
    <col min="13574" max="13574" width="28.7109375" style="4" customWidth="1"/>
    <col min="13575" max="13575" width="30.7109375" style="4" customWidth="1"/>
    <col min="13576" max="13576" width="29.7109375" style="4" customWidth="1"/>
    <col min="13577" max="13577" width="17.28515625" style="4" customWidth="1"/>
    <col min="13578" max="13822" width="8.85546875" style="4"/>
    <col min="13823" max="13823" width="53.42578125" style="4" customWidth="1"/>
    <col min="13824" max="13824" width="25.42578125" style="4" customWidth="1"/>
    <col min="13825" max="13825" width="29.5703125" style="4" customWidth="1"/>
    <col min="13826" max="13826" width="28.7109375" style="4" customWidth="1"/>
    <col min="13827" max="13827" width="31" style="4" customWidth="1"/>
    <col min="13828" max="13828" width="29.7109375" style="4" customWidth="1"/>
    <col min="13829" max="13829" width="22" style="4" customWidth="1"/>
    <col min="13830" max="13830" width="28.7109375" style="4" customWidth="1"/>
    <col min="13831" max="13831" width="30.7109375" style="4" customWidth="1"/>
    <col min="13832" max="13832" width="29.7109375" style="4" customWidth="1"/>
    <col min="13833" max="13833" width="17.28515625" style="4" customWidth="1"/>
    <col min="13834" max="14078" width="8.85546875" style="4"/>
    <col min="14079" max="14079" width="53.42578125" style="4" customWidth="1"/>
    <col min="14080" max="14080" width="25.42578125" style="4" customWidth="1"/>
    <col min="14081" max="14081" width="29.5703125" style="4" customWidth="1"/>
    <col min="14082" max="14082" width="28.7109375" style="4" customWidth="1"/>
    <col min="14083" max="14083" width="31" style="4" customWidth="1"/>
    <col min="14084" max="14084" width="29.7109375" style="4" customWidth="1"/>
    <col min="14085" max="14085" width="22" style="4" customWidth="1"/>
    <col min="14086" max="14086" width="28.7109375" style="4" customWidth="1"/>
    <col min="14087" max="14087" width="30.7109375" style="4" customWidth="1"/>
    <col min="14088" max="14088" width="29.7109375" style="4" customWidth="1"/>
    <col min="14089" max="14089" width="17.28515625" style="4" customWidth="1"/>
    <col min="14090" max="14334" width="8.85546875" style="4"/>
    <col min="14335" max="14335" width="53.42578125" style="4" customWidth="1"/>
    <col min="14336" max="14336" width="25.42578125" style="4" customWidth="1"/>
    <col min="14337" max="14337" width="29.5703125" style="4" customWidth="1"/>
    <col min="14338" max="14338" width="28.7109375" style="4" customWidth="1"/>
    <col min="14339" max="14339" width="31" style="4" customWidth="1"/>
    <col min="14340" max="14340" width="29.7109375" style="4" customWidth="1"/>
    <col min="14341" max="14341" width="22" style="4" customWidth="1"/>
    <col min="14342" max="14342" width="28.7109375" style="4" customWidth="1"/>
    <col min="14343" max="14343" width="30.7109375" style="4" customWidth="1"/>
    <col min="14344" max="14344" width="29.7109375" style="4" customWidth="1"/>
    <col min="14345" max="14345" width="17.28515625" style="4" customWidth="1"/>
    <col min="14346" max="14590" width="8.85546875" style="4"/>
    <col min="14591" max="14591" width="53.42578125" style="4" customWidth="1"/>
    <col min="14592" max="14592" width="25.42578125" style="4" customWidth="1"/>
    <col min="14593" max="14593" width="29.5703125" style="4" customWidth="1"/>
    <col min="14594" max="14594" width="28.7109375" style="4" customWidth="1"/>
    <col min="14595" max="14595" width="31" style="4" customWidth="1"/>
    <col min="14596" max="14596" width="29.7109375" style="4" customWidth="1"/>
    <col min="14597" max="14597" width="22" style="4" customWidth="1"/>
    <col min="14598" max="14598" width="28.7109375" style="4" customWidth="1"/>
    <col min="14599" max="14599" width="30.7109375" style="4" customWidth="1"/>
    <col min="14600" max="14600" width="29.7109375" style="4" customWidth="1"/>
    <col min="14601" max="14601" width="17.28515625" style="4" customWidth="1"/>
    <col min="14602" max="14846" width="8.85546875" style="4"/>
    <col min="14847" max="14847" width="53.42578125" style="4" customWidth="1"/>
    <col min="14848" max="14848" width="25.42578125" style="4" customWidth="1"/>
    <col min="14849" max="14849" width="29.5703125" style="4" customWidth="1"/>
    <col min="14850" max="14850" width="28.7109375" style="4" customWidth="1"/>
    <col min="14851" max="14851" width="31" style="4" customWidth="1"/>
    <col min="14852" max="14852" width="29.7109375" style="4" customWidth="1"/>
    <col min="14853" max="14853" width="22" style="4" customWidth="1"/>
    <col min="14854" max="14854" width="28.7109375" style="4" customWidth="1"/>
    <col min="14855" max="14855" width="30.7109375" style="4" customWidth="1"/>
    <col min="14856" max="14856" width="29.7109375" style="4" customWidth="1"/>
    <col min="14857" max="14857" width="17.28515625" style="4" customWidth="1"/>
    <col min="14858" max="15102" width="8.85546875" style="4"/>
    <col min="15103" max="15103" width="53.42578125" style="4" customWidth="1"/>
    <col min="15104" max="15104" width="25.42578125" style="4" customWidth="1"/>
    <col min="15105" max="15105" width="29.5703125" style="4" customWidth="1"/>
    <col min="15106" max="15106" width="28.7109375" style="4" customWidth="1"/>
    <col min="15107" max="15107" width="31" style="4" customWidth="1"/>
    <col min="15108" max="15108" width="29.7109375" style="4" customWidth="1"/>
    <col min="15109" max="15109" width="22" style="4" customWidth="1"/>
    <col min="15110" max="15110" width="28.7109375" style="4" customWidth="1"/>
    <col min="15111" max="15111" width="30.7109375" style="4" customWidth="1"/>
    <col min="15112" max="15112" width="29.7109375" style="4" customWidth="1"/>
    <col min="15113" max="15113" width="17.28515625" style="4" customWidth="1"/>
    <col min="15114" max="15358" width="8.85546875" style="4"/>
    <col min="15359" max="15359" width="53.42578125" style="4" customWidth="1"/>
    <col min="15360" max="15360" width="25.42578125" style="4" customWidth="1"/>
    <col min="15361" max="15361" width="29.5703125" style="4" customWidth="1"/>
    <col min="15362" max="15362" width="28.7109375" style="4" customWidth="1"/>
    <col min="15363" max="15363" width="31" style="4" customWidth="1"/>
    <col min="15364" max="15364" width="29.7109375" style="4" customWidth="1"/>
    <col min="15365" max="15365" width="22" style="4" customWidth="1"/>
    <col min="15366" max="15366" width="28.7109375" style="4" customWidth="1"/>
    <col min="15367" max="15367" width="30.7109375" style="4" customWidth="1"/>
    <col min="15368" max="15368" width="29.7109375" style="4" customWidth="1"/>
    <col min="15369" max="15369" width="17.28515625" style="4" customWidth="1"/>
    <col min="15370" max="15614" width="8.85546875" style="4"/>
    <col min="15615" max="15615" width="53.42578125" style="4" customWidth="1"/>
    <col min="15616" max="15616" width="25.42578125" style="4" customWidth="1"/>
    <col min="15617" max="15617" width="29.5703125" style="4" customWidth="1"/>
    <col min="15618" max="15618" width="28.7109375" style="4" customWidth="1"/>
    <col min="15619" max="15619" width="31" style="4" customWidth="1"/>
    <col min="15620" max="15620" width="29.7109375" style="4" customWidth="1"/>
    <col min="15621" max="15621" width="22" style="4" customWidth="1"/>
    <col min="15622" max="15622" width="28.7109375" style="4" customWidth="1"/>
    <col min="15623" max="15623" width="30.7109375" style="4" customWidth="1"/>
    <col min="15624" max="15624" width="29.7109375" style="4" customWidth="1"/>
    <col min="15625" max="15625" width="17.28515625" style="4" customWidth="1"/>
    <col min="15626" max="15870" width="8.85546875" style="4"/>
    <col min="15871" max="15871" width="53.42578125" style="4" customWidth="1"/>
    <col min="15872" max="15872" width="25.42578125" style="4" customWidth="1"/>
    <col min="15873" max="15873" width="29.5703125" style="4" customWidth="1"/>
    <col min="15874" max="15874" width="28.7109375" style="4" customWidth="1"/>
    <col min="15875" max="15875" width="31" style="4" customWidth="1"/>
    <col min="15876" max="15876" width="29.7109375" style="4" customWidth="1"/>
    <col min="15877" max="15877" width="22" style="4" customWidth="1"/>
    <col min="15878" max="15878" width="28.7109375" style="4" customWidth="1"/>
    <col min="15879" max="15879" width="30.7109375" style="4" customWidth="1"/>
    <col min="15880" max="15880" width="29.7109375" style="4" customWidth="1"/>
    <col min="15881" max="15881" width="17.28515625" style="4" customWidth="1"/>
    <col min="15882" max="16126" width="8.85546875" style="4"/>
    <col min="16127" max="16127" width="53.42578125" style="4" customWidth="1"/>
    <col min="16128" max="16128" width="25.42578125" style="4" customWidth="1"/>
    <col min="16129" max="16129" width="29.5703125" style="4" customWidth="1"/>
    <col min="16130" max="16130" width="28.7109375" style="4" customWidth="1"/>
    <col min="16131" max="16131" width="31" style="4" customWidth="1"/>
    <col min="16132" max="16132" width="29.7109375" style="4" customWidth="1"/>
    <col min="16133" max="16133" width="22" style="4" customWidth="1"/>
    <col min="16134" max="16134" width="28.7109375" style="4" customWidth="1"/>
    <col min="16135" max="16135" width="30.7109375" style="4" customWidth="1"/>
    <col min="16136" max="16136" width="29.7109375" style="4" customWidth="1"/>
    <col min="16137" max="16137" width="17.28515625" style="4" customWidth="1"/>
    <col min="16138" max="16382" width="8.85546875" style="4"/>
    <col min="16383" max="16384" width="8.85546875" style="4" customWidth="1"/>
  </cols>
  <sheetData>
    <row r="1" spans="1:10" ht="18.75">
      <c r="A1" s="1"/>
      <c r="B1" s="2"/>
      <c r="C1" s="2"/>
      <c r="D1" s="2"/>
      <c r="E1" s="2"/>
      <c r="F1" s="2"/>
      <c r="G1" s="2"/>
      <c r="H1" s="3"/>
    </row>
    <row r="2" spans="1:10" ht="80.25" customHeight="1">
      <c r="A2" s="86" t="s">
        <v>37</v>
      </c>
      <c r="B2" s="86"/>
      <c r="C2" s="86"/>
      <c r="D2" s="86"/>
      <c r="E2" s="86"/>
      <c r="F2" s="86"/>
      <c r="G2" s="86"/>
      <c r="H2" s="86"/>
    </row>
    <row r="3" spans="1:10" ht="23.25" customHeight="1">
      <c r="A3" s="86"/>
      <c r="B3" s="86"/>
      <c r="C3" s="86"/>
      <c r="D3" s="86"/>
      <c r="E3" s="86"/>
      <c r="F3" s="86"/>
      <c r="G3" s="86"/>
      <c r="H3" s="86"/>
    </row>
    <row r="4" spans="1:10" ht="12.75" customHeight="1" thickBot="1">
      <c r="A4" s="2"/>
      <c r="B4" s="5"/>
      <c r="C4" s="5"/>
      <c r="D4" s="5"/>
      <c r="E4" s="5"/>
      <c r="F4" s="5"/>
      <c r="G4" s="5"/>
      <c r="H4" s="5"/>
    </row>
    <row r="5" spans="1:10" ht="29.25" customHeight="1">
      <c r="A5" s="87" t="s">
        <v>0</v>
      </c>
      <c r="B5" s="90" t="s">
        <v>36</v>
      </c>
      <c r="C5" s="91"/>
      <c r="D5" s="91"/>
      <c r="E5" s="91"/>
      <c r="F5" s="91"/>
      <c r="G5" s="91"/>
      <c r="H5" s="92"/>
    </row>
    <row r="6" spans="1:10" ht="19.5" customHeight="1">
      <c r="A6" s="88"/>
      <c r="B6" s="6" t="s">
        <v>1</v>
      </c>
      <c r="C6" s="7" t="s">
        <v>2</v>
      </c>
      <c r="D6" s="7" t="s">
        <v>3</v>
      </c>
      <c r="E6" s="7" t="s">
        <v>4</v>
      </c>
      <c r="F6" s="7" t="s">
        <v>5</v>
      </c>
      <c r="G6" s="7" t="s">
        <v>6</v>
      </c>
      <c r="H6" s="93" t="s">
        <v>7</v>
      </c>
    </row>
    <row r="7" spans="1:10" ht="21.75" customHeight="1">
      <c r="A7" s="88"/>
      <c r="B7" s="96" t="s">
        <v>8</v>
      </c>
      <c r="C7" s="82" t="s">
        <v>9</v>
      </c>
      <c r="D7" s="82" t="s">
        <v>10</v>
      </c>
      <c r="E7" s="82" t="s">
        <v>11</v>
      </c>
      <c r="F7" s="82" t="s">
        <v>12</v>
      </c>
      <c r="G7" s="82" t="s">
        <v>13</v>
      </c>
      <c r="H7" s="94"/>
    </row>
    <row r="8" spans="1:10" ht="24" customHeight="1">
      <c r="A8" s="88"/>
      <c r="B8" s="96"/>
      <c r="C8" s="82"/>
      <c r="D8" s="82"/>
      <c r="E8" s="82"/>
      <c r="F8" s="82"/>
      <c r="G8" s="82"/>
      <c r="H8" s="94"/>
    </row>
    <row r="9" spans="1:10" ht="37.5" customHeight="1">
      <c r="A9" s="88"/>
      <c r="B9" s="96"/>
      <c r="C9" s="82"/>
      <c r="D9" s="82"/>
      <c r="E9" s="82"/>
      <c r="F9" s="82"/>
      <c r="G9" s="82"/>
      <c r="H9" s="94"/>
    </row>
    <row r="10" spans="1:10" ht="31.5" customHeight="1" thickBot="1">
      <c r="A10" s="89"/>
      <c r="B10" s="97"/>
      <c r="C10" s="83"/>
      <c r="D10" s="83"/>
      <c r="E10" s="83"/>
      <c r="F10" s="83"/>
      <c r="G10" s="83"/>
      <c r="H10" s="95"/>
    </row>
    <row r="11" spans="1:10" ht="18" customHeight="1" thickBot="1">
      <c r="A11" s="8">
        <v>1</v>
      </c>
      <c r="B11" s="9">
        <v>2</v>
      </c>
      <c r="C11" s="10">
        <v>3</v>
      </c>
      <c r="D11" s="10">
        <v>4</v>
      </c>
      <c r="E11" s="10">
        <v>5</v>
      </c>
      <c r="F11" s="10">
        <v>6</v>
      </c>
      <c r="G11" s="10">
        <v>7</v>
      </c>
      <c r="H11" s="11">
        <v>8</v>
      </c>
    </row>
    <row r="12" spans="1:10" s="16" customFormat="1" ht="27" customHeight="1" thickTop="1">
      <c r="A12" s="12" t="s">
        <v>14</v>
      </c>
      <c r="B12" s="13" t="s">
        <v>15</v>
      </c>
      <c r="C12" s="14" t="s">
        <v>15</v>
      </c>
      <c r="D12" s="14" t="s">
        <v>15</v>
      </c>
      <c r="E12" s="14" t="s">
        <v>15</v>
      </c>
      <c r="F12" s="14" t="s">
        <v>15</v>
      </c>
      <c r="G12" s="14" t="s">
        <v>15</v>
      </c>
      <c r="H12" s="15" t="s">
        <v>15</v>
      </c>
    </row>
    <row r="13" spans="1:10" s="16" customFormat="1" ht="30.75" customHeight="1">
      <c r="A13" s="17" t="s">
        <v>16</v>
      </c>
      <c r="B13" s="18">
        <v>630</v>
      </c>
      <c r="C13" s="19">
        <v>808</v>
      </c>
      <c r="D13" s="19">
        <v>774</v>
      </c>
      <c r="E13" s="19">
        <v>472</v>
      </c>
      <c r="F13" s="19">
        <v>286</v>
      </c>
      <c r="G13" s="19">
        <v>14</v>
      </c>
      <c r="H13" s="20" t="s">
        <v>17</v>
      </c>
    </row>
    <row r="14" spans="1:10" s="16" customFormat="1" ht="30.75" customHeight="1">
      <c r="A14" s="17" t="s">
        <v>18</v>
      </c>
      <c r="B14" s="18">
        <v>22</v>
      </c>
      <c r="C14" s="19">
        <v>22</v>
      </c>
      <c r="D14" s="19">
        <v>22</v>
      </c>
      <c r="E14" s="19">
        <v>14</v>
      </c>
      <c r="F14" s="19">
        <v>22</v>
      </c>
      <c r="G14" s="19">
        <v>22</v>
      </c>
      <c r="H14" s="20" t="s">
        <v>17</v>
      </c>
    </row>
    <row r="15" spans="1:10" s="16" customFormat="1" ht="30.75" customHeight="1">
      <c r="A15" s="17" t="s">
        <v>19</v>
      </c>
      <c r="B15" s="18">
        <v>4.46</v>
      </c>
      <c r="C15" s="19">
        <v>5.76</v>
      </c>
      <c r="D15" s="19">
        <v>5.52</v>
      </c>
      <c r="E15" s="19">
        <v>3.78</v>
      </c>
      <c r="F15" s="19">
        <v>2.86</v>
      </c>
      <c r="G15" s="19">
        <v>0.5</v>
      </c>
      <c r="H15" s="21" t="s">
        <v>17</v>
      </c>
    </row>
    <row r="16" spans="1:10" s="16" customFormat="1" ht="30.75" customHeight="1">
      <c r="A16" s="17" t="s">
        <v>20</v>
      </c>
      <c r="B16" s="18">
        <f t="shared" ref="B16:G16" si="0">B15*B17</f>
        <v>245.3</v>
      </c>
      <c r="C16" s="22">
        <f t="shared" si="0"/>
        <v>120.96</v>
      </c>
      <c r="D16" s="22">
        <f t="shared" si="0"/>
        <v>121.44</v>
      </c>
      <c r="E16" s="22">
        <f t="shared" si="0"/>
        <v>79.38</v>
      </c>
      <c r="F16" s="22">
        <f t="shared" si="0"/>
        <v>65.78</v>
      </c>
      <c r="G16" s="22">
        <f t="shared" si="0"/>
        <v>18</v>
      </c>
      <c r="H16" s="21">
        <f>SUM(B16:G16)</f>
        <v>650.8599999999999</v>
      </c>
      <c r="I16" s="23"/>
      <c r="J16" s="23"/>
    </row>
    <row r="17" spans="1:13" ht="43.5" customHeight="1">
      <c r="A17" s="17" t="s">
        <v>21</v>
      </c>
      <c r="B17" s="24">
        <v>55</v>
      </c>
      <c r="C17" s="25">
        <v>21</v>
      </c>
      <c r="D17" s="25">
        <v>22</v>
      </c>
      <c r="E17" s="25">
        <v>21</v>
      </c>
      <c r="F17" s="25">
        <v>23</v>
      </c>
      <c r="G17" s="25">
        <v>36</v>
      </c>
      <c r="H17" s="21">
        <f>SUM(B17:G17)</f>
        <v>178</v>
      </c>
      <c r="I17" s="26"/>
      <c r="J17" s="26"/>
    </row>
    <row r="18" spans="1:13" ht="20.25">
      <c r="A18" s="17" t="s">
        <v>22</v>
      </c>
      <c r="B18" s="24">
        <f t="shared" ref="B18:G18" si="1">B14*B19*B17*2</f>
        <v>1815</v>
      </c>
      <c r="C18" s="25">
        <f t="shared" si="1"/>
        <v>693</v>
      </c>
      <c r="D18" s="25">
        <f t="shared" si="1"/>
        <v>726</v>
      </c>
      <c r="E18" s="25">
        <f t="shared" si="1"/>
        <v>294</v>
      </c>
      <c r="F18" s="25">
        <f t="shared" si="1"/>
        <v>759</v>
      </c>
      <c r="G18" s="25">
        <f t="shared" si="1"/>
        <v>1188</v>
      </c>
      <c r="H18" s="27">
        <f>SUM(B18:G18)</f>
        <v>5475</v>
      </c>
      <c r="I18" s="26"/>
      <c r="J18" s="26"/>
    </row>
    <row r="19" spans="1:13" ht="22.5" customHeight="1">
      <c r="A19" s="17" t="s">
        <v>23</v>
      </c>
      <c r="B19" s="28">
        <v>0.75</v>
      </c>
      <c r="C19" s="29">
        <v>0.75</v>
      </c>
      <c r="D19" s="29">
        <v>0.75</v>
      </c>
      <c r="E19" s="29">
        <v>0.5</v>
      </c>
      <c r="F19" s="29">
        <v>0.75</v>
      </c>
      <c r="G19" s="29">
        <v>0.75</v>
      </c>
      <c r="H19" s="30" t="s">
        <v>17</v>
      </c>
      <c r="I19" s="31"/>
      <c r="J19" s="26"/>
    </row>
    <row r="20" spans="1:13" ht="39.75" customHeight="1">
      <c r="A20" s="36" t="s">
        <v>24</v>
      </c>
      <c r="B20" s="33">
        <v>99636.800000000003</v>
      </c>
      <c r="C20" s="68">
        <v>99636.800000000003</v>
      </c>
      <c r="D20" s="68">
        <v>99636.800000000003</v>
      </c>
      <c r="E20" s="68">
        <v>99636.800000000003</v>
      </c>
      <c r="F20" s="68">
        <v>99636.800000000003</v>
      </c>
      <c r="G20" s="68">
        <v>126716.98</v>
      </c>
      <c r="H20" s="69" t="s">
        <v>17</v>
      </c>
      <c r="I20" s="32"/>
      <c r="J20" s="26"/>
      <c r="L20" s="38"/>
    </row>
    <row r="21" spans="1:13" ht="63.75" customHeight="1">
      <c r="A21" s="17" t="s">
        <v>25</v>
      </c>
      <c r="B21" s="33">
        <v>4843.1499999999996</v>
      </c>
      <c r="C21" s="34">
        <v>4391</v>
      </c>
      <c r="D21" s="34">
        <v>4711.21</v>
      </c>
      <c r="E21" s="34">
        <v>5685.74</v>
      </c>
      <c r="F21" s="34">
        <v>2369.5500000000002</v>
      </c>
      <c r="G21" s="34">
        <v>1212.73</v>
      </c>
      <c r="H21" s="21" t="s">
        <v>17</v>
      </c>
      <c r="I21" s="32"/>
      <c r="J21" s="26"/>
    </row>
    <row r="22" spans="1:13" ht="46.5" customHeight="1">
      <c r="A22" s="17" t="s">
        <v>26</v>
      </c>
      <c r="B22" s="28">
        <f t="shared" ref="B22:G22" si="2">B23/B21</f>
        <v>0.57469622043504753</v>
      </c>
      <c r="C22" s="29">
        <f t="shared" si="2"/>
        <v>0.56545206103393308</v>
      </c>
      <c r="D22" s="29">
        <f t="shared" si="2"/>
        <v>0.56638952625758565</v>
      </c>
      <c r="E22" s="29">
        <f t="shared" si="2"/>
        <v>0.40049316359875758</v>
      </c>
      <c r="F22" s="29">
        <f t="shared" si="2"/>
        <v>0.58096263003523863</v>
      </c>
      <c r="G22" s="29">
        <f t="shared" si="2"/>
        <v>0.59969655240655373</v>
      </c>
      <c r="H22" s="21" t="s">
        <v>17</v>
      </c>
      <c r="J22" s="35"/>
    </row>
    <row r="23" spans="1:13" ht="48" customHeight="1">
      <c r="A23" s="36" t="s">
        <v>27</v>
      </c>
      <c r="B23" s="33">
        <v>2783.34</v>
      </c>
      <c r="C23" s="34">
        <v>2482.9</v>
      </c>
      <c r="D23" s="34">
        <v>2668.38</v>
      </c>
      <c r="E23" s="34">
        <v>2277.1</v>
      </c>
      <c r="F23" s="34">
        <v>1376.62</v>
      </c>
      <c r="G23" s="34">
        <v>727.27</v>
      </c>
      <c r="H23" s="37" t="s">
        <v>17</v>
      </c>
      <c r="I23" s="38"/>
      <c r="J23" s="38"/>
      <c r="K23" s="39"/>
    </row>
    <row r="24" spans="1:13" ht="27" customHeight="1">
      <c r="A24" s="40" t="s">
        <v>28</v>
      </c>
      <c r="B24" s="41">
        <f>ROUND(B20*B16,2)</f>
        <v>24440907.039999999</v>
      </c>
      <c r="C24" s="42">
        <f>ROUND(C20*C16,2)</f>
        <v>12052067.33</v>
      </c>
      <c r="D24" s="42">
        <f t="shared" ref="D24:G24" si="3">ROUND(D20*D16,2)</f>
        <v>12099892.99</v>
      </c>
      <c r="E24" s="42">
        <f t="shared" si="3"/>
        <v>7909169.1799999997</v>
      </c>
      <c r="F24" s="42">
        <f t="shared" si="3"/>
        <v>6554108.7000000002</v>
      </c>
      <c r="G24" s="42">
        <f t="shared" si="3"/>
        <v>2280905.64</v>
      </c>
      <c r="H24" s="43">
        <f t="shared" ref="H24:H29" si="4">SUM(B24:G24)</f>
        <v>65337050.880000003</v>
      </c>
    </row>
    <row r="25" spans="1:13" ht="27" customHeight="1">
      <c r="A25" s="40" t="s">
        <v>29</v>
      </c>
      <c r="B25" s="41">
        <f>B26+B27</f>
        <v>5304350.2100000009</v>
      </c>
      <c r="C25" s="42">
        <f t="shared" ref="C25:G25" si="5">C26+C27</f>
        <v>1806682.19</v>
      </c>
      <c r="D25" s="42">
        <f t="shared" si="5"/>
        <v>2034106.07</v>
      </c>
      <c r="E25" s="42">
        <f t="shared" si="5"/>
        <v>702940.77</v>
      </c>
      <c r="F25" s="42">
        <f t="shared" si="5"/>
        <v>1097097.31</v>
      </c>
      <c r="G25" s="42">
        <f t="shared" si="5"/>
        <v>907196.6</v>
      </c>
      <c r="H25" s="43">
        <f t="shared" si="4"/>
        <v>11852373.15</v>
      </c>
    </row>
    <row r="26" spans="1:13" ht="47.25" customHeight="1">
      <c r="A26" s="36" t="s">
        <v>30</v>
      </c>
      <c r="B26" s="44">
        <f>B23*B18</f>
        <v>5051762.1000000006</v>
      </c>
      <c r="C26" s="45">
        <f t="shared" ref="C26:G26" si="6">C23*C18</f>
        <v>1720649.7</v>
      </c>
      <c r="D26" s="45">
        <f t="shared" si="6"/>
        <v>1937243.8800000001</v>
      </c>
      <c r="E26" s="45">
        <f t="shared" si="6"/>
        <v>669467.4</v>
      </c>
      <c r="F26" s="45">
        <f t="shared" si="6"/>
        <v>1044854.58</v>
      </c>
      <c r="G26" s="45">
        <f t="shared" si="6"/>
        <v>863996.76</v>
      </c>
      <c r="H26" s="46">
        <f t="shared" si="4"/>
        <v>11287974.420000002</v>
      </c>
      <c r="L26" s="75"/>
    </row>
    <row r="27" spans="1:13" ht="65.25" customHeight="1">
      <c r="A27" s="36" t="s">
        <v>31</v>
      </c>
      <c r="B27" s="47">
        <f>ROUND(B26*$I$27,2)</f>
        <v>252588.11</v>
      </c>
      <c r="C27" s="45">
        <f t="shared" ref="C27:G27" si="7">ROUND(C26*$I$27,2)</f>
        <v>86032.49</v>
      </c>
      <c r="D27" s="45">
        <f t="shared" si="7"/>
        <v>96862.19</v>
      </c>
      <c r="E27" s="45">
        <f t="shared" si="7"/>
        <v>33473.370000000003</v>
      </c>
      <c r="F27" s="45">
        <f t="shared" si="7"/>
        <v>52242.73</v>
      </c>
      <c r="G27" s="45">
        <f t="shared" si="7"/>
        <v>43199.839999999997</v>
      </c>
      <c r="H27" s="46">
        <f t="shared" si="4"/>
        <v>564398.73</v>
      </c>
      <c r="I27" s="48">
        <v>0.05</v>
      </c>
      <c r="J27" s="39"/>
      <c r="L27" s="74"/>
      <c r="M27" s="35"/>
    </row>
    <row r="28" spans="1:13" ht="40.5" customHeight="1">
      <c r="A28" s="36" t="s">
        <v>40</v>
      </c>
      <c r="B28" s="78">
        <f>B29/B16</f>
        <v>-78012.869262127992</v>
      </c>
      <c r="C28" s="78">
        <f t="shared" ref="C28:G28" si="8">C29/C16</f>
        <v>-84700.604662698417</v>
      </c>
      <c r="D28" s="78">
        <f t="shared" si="8"/>
        <v>-82886.91469038208</v>
      </c>
      <c r="E28" s="78">
        <f t="shared" si="8"/>
        <v>-90781.411060720595</v>
      </c>
      <c r="F28" s="78">
        <f t="shared" si="8"/>
        <v>-82958.519154758294</v>
      </c>
      <c r="G28" s="78">
        <f t="shared" si="8"/>
        <v>-76317.168888888889</v>
      </c>
      <c r="H28" s="46"/>
      <c r="I28" s="48"/>
      <c r="J28" s="39"/>
      <c r="L28" s="74"/>
      <c r="M28" s="35"/>
    </row>
    <row r="29" spans="1:13" ht="27" customHeight="1">
      <c r="A29" s="40" t="s">
        <v>32</v>
      </c>
      <c r="B29" s="49">
        <f t="shared" ref="B29:G29" si="9">B25-B24</f>
        <v>-19136556.829999998</v>
      </c>
      <c r="C29" s="50">
        <f t="shared" si="9"/>
        <v>-10245385.140000001</v>
      </c>
      <c r="D29" s="50">
        <f t="shared" si="9"/>
        <v>-10065786.92</v>
      </c>
      <c r="E29" s="50">
        <f t="shared" si="9"/>
        <v>-7206228.4100000001</v>
      </c>
      <c r="F29" s="50">
        <f t="shared" si="9"/>
        <v>-5457011.3900000006</v>
      </c>
      <c r="G29" s="50">
        <f t="shared" si="9"/>
        <v>-1373709.04</v>
      </c>
      <c r="H29" s="43">
        <f t="shared" si="4"/>
        <v>-53484677.729999997</v>
      </c>
      <c r="L29" s="73"/>
    </row>
    <row r="30" spans="1:13" ht="27" customHeight="1" thickBot="1">
      <c r="A30" s="51" t="s">
        <v>33</v>
      </c>
      <c r="B30" s="70">
        <f>ROUND(B29/1000,2)</f>
        <v>-19136.560000000001</v>
      </c>
      <c r="C30" s="71">
        <f t="shared" ref="C30:G30" si="10">ROUND(C29/1000,2)</f>
        <v>-10245.39</v>
      </c>
      <c r="D30" s="71">
        <f t="shared" si="10"/>
        <v>-10065.790000000001</v>
      </c>
      <c r="E30" s="71">
        <f t="shared" si="10"/>
        <v>-7206.23</v>
      </c>
      <c r="F30" s="71">
        <f t="shared" si="10"/>
        <v>-5457.01</v>
      </c>
      <c r="G30" s="71">
        <f t="shared" si="10"/>
        <v>-1373.71</v>
      </c>
      <c r="H30" s="72">
        <f>SUM(B30:G30)</f>
        <v>-53484.69</v>
      </c>
      <c r="I30" s="52"/>
      <c r="J30" s="26"/>
      <c r="L30" s="58"/>
    </row>
    <row r="31" spans="1:13" ht="28.5" customHeight="1">
      <c r="A31" s="53"/>
      <c r="B31" s="54"/>
      <c r="C31" s="54"/>
      <c r="D31" s="54"/>
      <c r="E31" s="54"/>
      <c r="F31" s="54"/>
      <c r="G31" s="54"/>
      <c r="H31" s="54">
        <v>66496.37</v>
      </c>
      <c r="I31" s="52"/>
    </row>
    <row r="32" spans="1:13" ht="16.899999999999999" customHeight="1">
      <c r="A32" s="2"/>
      <c r="B32" s="2"/>
      <c r="C32" s="2"/>
      <c r="D32" s="2"/>
      <c r="E32" s="2"/>
      <c r="F32" s="2"/>
      <c r="G32" s="2"/>
      <c r="H32" s="55">
        <f>H30+H31</f>
        <v>13011.679999999993</v>
      </c>
    </row>
    <row r="33" spans="1:8" ht="28.5" customHeight="1">
      <c r="A33" s="84"/>
      <c r="B33" s="85"/>
      <c r="C33" s="85"/>
      <c r="D33" s="85"/>
      <c r="E33" s="85"/>
      <c r="F33" s="85"/>
      <c r="G33" s="85"/>
      <c r="H33" s="85"/>
    </row>
    <row r="34" spans="1:8" ht="27.75">
      <c r="A34" s="56"/>
      <c r="E34" s="79">
        <f>H31-(H34/1000)</f>
        <v>13047.969999999994</v>
      </c>
      <c r="H34" s="67">
        <v>53448400</v>
      </c>
    </row>
    <row r="35" spans="1:8" ht="21" customHeight="1">
      <c r="A35" s="57"/>
    </row>
    <row r="37" spans="1:8" ht="20.25">
      <c r="B37" s="58"/>
      <c r="C37" s="58"/>
      <c r="D37" s="58"/>
      <c r="E37" s="58"/>
      <c r="F37" s="58"/>
    </row>
    <row r="38" spans="1:8" ht="23.25">
      <c r="H38" s="67">
        <f>'ПРОГРАММАянварь-апрель2019'!H23+'ПРОГРАММАиюль-декабрь2019'!H23</f>
        <v>53589463.675999999</v>
      </c>
    </row>
    <row r="39" spans="1:8" ht="23.25">
      <c r="B39" s="58"/>
      <c r="C39" s="58"/>
      <c r="D39" s="58"/>
      <c r="E39" s="58"/>
      <c r="F39" s="58"/>
      <c r="G39" s="58"/>
      <c r="H39" s="67">
        <f>'ПРОГРАММАянварь-апрель2019'!H24+'ПРОГРАММАиюль-декабрь2019'!H24</f>
        <v>9850328.3900000006</v>
      </c>
    </row>
    <row r="40" spans="1:8" ht="23.25">
      <c r="H40" s="67">
        <f>'ПРОГРАММАянварь-апрель2019'!H28+'ПРОГРАММАиюль-декабрь2019'!H28</f>
        <v>-43739135.285999998</v>
      </c>
    </row>
    <row r="41" spans="1:8" ht="20.25" customHeight="1">
      <c r="A41" s="59"/>
      <c r="B41" s="60"/>
      <c r="C41" s="60"/>
      <c r="D41" s="60"/>
      <c r="E41" s="60"/>
      <c r="F41" s="60"/>
      <c r="G41" s="60"/>
      <c r="H41" s="61"/>
    </row>
    <row r="42" spans="1:8" ht="20.25">
      <c r="A42" s="59"/>
      <c r="B42" s="58"/>
      <c r="C42" s="58"/>
      <c r="D42" s="58"/>
      <c r="E42" s="58"/>
      <c r="F42" s="58"/>
      <c r="G42" s="58"/>
    </row>
    <row r="43" spans="1:8" ht="14.25">
      <c r="A43" s="59"/>
      <c r="E43" s="59"/>
    </row>
    <row r="45" spans="1:8" ht="44.25" customHeight="1">
      <c r="B45" s="62"/>
      <c r="C45" s="62"/>
      <c r="D45" s="62"/>
      <c r="E45" s="62"/>
      <c r="F45" s="62"/>
      <c r="G45" s="62"/>
      <c r="H45" s="62"/>
    </row>
    <row r="46" spans="1:8" ht="23.25">
      <c r="B46" s="65"/>
      <c r="C46" s="65"/>
      <c r="D46" s="65"/>
      <c r="E46" s="65"/>
      <c r="F46" s="65"/>
      <c r="G46" s="65"/>
    </row>
    <row r="47" spans="1:8" ht="25.5">
      <c r="B47" s="62"/>
      <c r="C47" s="62"/>
      <c r="D47" s="62"/>
      <c r="E47" s="62"/>
      <c r="F47" s="62"/>
      <c r="G47" s="66"/>
      <c r="H47" s="58"/>
    </row>
    <row r="52" spans="2:8" ht="34.5" customHeight="1">
      <c r="B52" s="63"/>
      <c r="C52" s="63"/>
      <c r="D52" s="63"/>
      <c r="E52" s="63"/>
      <c r="F52" s="63"/>
      <c r="H52" s="58"/>
    </row>
  </sheetData>
  <mergeCells count="12">
    <mergeCell ref="E7:E10"/>
    <mergeCell ref="F7:F10"/>
    <mergeCell ref="G7:G10"/>
    <mergeCell ref="A33:H33"/>
    <mergeCell ref="A2:H2"/>
    <mergeCell ref="A3:H3"/>
    <mergeCell ref="A5:A10"/>
    <mergeCell ref="B5:H5"/>
    <mergeCell ref="H6:H10"/>
    <mergeCell ref="B7:B10"/>
    <mergeCell ref="C7:C10"/>
    <mergeCell ref="D7:D10"/>
  </mergeCells>
  <pageMargins left="0.59" right="0.17" top="0.35" bottom="0.22" header="0.3" footer="0.17"/>
  <pageSetup paperSize="9" scale="56" fitToHeight="0" orientation="landscape" horizontalDpi="4294967294" verticalDpi="4294967294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0000"/>
    <pageSetUpPr fitToPage="1"/>
  </sheetPr>
  <dimension ref="A1:K51"/>
  <sheetViews>
    <sheetView view="pageBreakPreview" topLeftCell="A13" zoomScale="45" zoomScaleSheetLayoutView="45" workbookViewId="0">
      <selection activeCell="B4" sqref="B4:H4"/>
    </sheetView>
  </sheetViews>
  <sheetFormatPr defaultRowHeight="12.75"/>
  <cols>
    <col min="1" max="1" width="53.42578125" style="4" customWidth="1"/>
    <col min="2" max="2" width="25.42578125" style="4" customWidth="1"/>
    <col min="3" max="3" width="29.5703125" style="4" customWidth="1"/>
    <col min="4" max="4" width="28.7109375" style="4" customWidth="1"/>
    <col min="5" max="5" width="31" style="4" customWidth="1"/>
    <col min="6" max="6" width="29.7109375" style="4" customWidth="1"/>
    <col min="7" max="7" width="22" style="4" customWidth="1"/>
    <col min="8" max="8" width="28.7109375" style="4" customWidth="1"/>
    <col min="9" max="9" width="17.28515625" style="4" customWidth="1"/>
    <col min="10" max="254" width="9.140625" style="4"/>
    <col min="255" max="255" width="53.42578125" style="4" customWidth="1"/>
    <col min="256" max="256" width="25.42578125" style="4" customWidth="1"/>
    <col min="257" max="257" width="29.5703125" style="4" customWidth="1"/>
    <col min="258" max="258" width="28.7109375" style="4" customWidth="1"/>
    <col min="259" max="259" width="31" style="4" customWidth="1"/>
    <col min="260" max="260" width="29.7109375" style="4" customWidth="1"/>
    <col min="261" max="261" width="22" style="4" customWidth="1"/>
    <col min="262" max="262" width="28.7109375" style="4" customWidth="1"/>
    <col min="263" max="263" width="30.7109375" style="4" customWidth="1"/>
    <col min="264" max="264" width="29.7109375" style="4" customWidth="1"/>
    <col min="265" max="265" width="17.28515625" style="4" customWidth="1"/>
    <col min="266" max="510" width="9.140625" style="4"/>
    <col min="511" max="511" width="53.42578125" style="4" customWidth="1"/>
    <col min="512" max="512" width="25.42578125" style="4" customWidth="1"/>
    <col min="513" max="513" width="29.5703125" style="4" customWidth="1"/>
    <col min="514" max="514" width="28.7109375" style="4" customWidth="1"/>
    <col min="515" max="515" width="31" style="4" customWidth="1"/>
    <col min="516" max="516" width="29.7109375" style="4" customWidth="1"/>
    <col min="517" max="517" width="22" style="4" customWidth="1"/>
    <col min="518" max="518" width="28.7109375" style="4" customWidth="1"/>
    <col min="519" max="519" width="30.7109375" style="4" customWidth="1"/>
    <col min="520" max="520" width="29.7109375" style="4" customWidth="1"/>
    <col min="521" max="521" width="17.28515625" style="4" customWidth="1"/>
    <col min="522" max="766" width="9.140625" style="4"/>
    <col min="767" max="767" width="53.42578125" style="4" customWidth="1"/>
    <col min="768" max="768" width="25.42578125" style="4" customWidth="1"/>
    <col min="769" max="769" width="29.5703125" style="4" customWidth="1"/>
    <col min="770" max="770" width="28.7109375" style="4" customWidth="1"/>
    <col min="771" max="771" width="31" style="4" customWidth="1"/>
    <col min="772" max="772" width="29.7109375" style="4" customWidth="1"/>
    <col min="773" max="773" width="22" style="4" customWidth="1"/>
    <col min="774" max="774" width="28.7109375" style="4" customWidth="1"/>
    <col min="775" max="775" width="30.7109375" style="4" customWidth="1"/>
    <col min="776" max="776" width="29.7109375" style="4" customWidth="1"/>
    <col min="777" max="777" width="17.28515625" style="4" customWidth="1"/>
    <col min="778" max="1022" width="9.140625" style="4"/>
    <col min="1023" max="1023" width="53.42578125" style="4" customWidth="1"/>
    <col min="1024" max="1024" width="25.42578125" style="4" customWidth="1"/>
    <col min="1025" max="1025" width="29.5703125" style="4" customWidth="1"/>
    <col min="1026" max="1026" width="28.7109375" style="4" customWidth="1"/>
    <col min="1027" max="1027" width="31" style="4" customWidth="1"/>
    <col min="1028" max="1028" width="29.7109375" style="4" customWidth="1"/>
    <col min="1029" max="1029" width="22" style="4" customWidth="1"/>
    <col min="1030" max="1030" width="28.7109375" style="4" customWidth="1"/>
    <col min="1031" max="1031" width="30.7109375" style="4" customWidth="1"/>
    <col min="1032" max="1032" width="29.7109375" style="4" customWidth="1"/>
    <col min="1033" max="1033" width="17.28515625" style="4" customWidth="1"/>
    <col min="1034" max="1278" width="9.140625" style="4"/>
    <col min="1279" max="1279" width="53.42578125" style="4" customWidth="1"/>
    <col min="1280" max="1280" width="25.42578125" style="4" customWidth="1"/>
    <col min="1281" max="1281" width="29.5703125" style="4" customWidth="1"/>
    <col min="1282" max="1282" width="28.7109375" style="4" customWidth="1"/>
    <col min="1283" max="1283" width="31" style="4" customWidth="1"/>
    <col min="1284" max="1284" width="29.7109375" style="4" customWidth="1"/>
    <col min="1285" max="1285" width="22" style="4" customWidth="1"/>
    <col min="1286" max="1286" width="28.7109375" style="4" customWidth="1"/>
    <col min="1287" max="1287" width="30.7109375" style="4" customWidth="1"/>
    <col min="1288" max="1288" width="29.7109375" style="4" customWidth="1"/>
    <col min="1289" max="1289" width="17.28515625" style="4" customWidth="1"/>
    <col min="1290" max="1534" width="9.140625" style="4"/>
    <col min="1535" max="1535" width="53.42578125" style="4" customWidth="1"/>
    <col min="1536" max="1536" width="25.42578125" style="4" customWidth="1"/>
    <col min="1537" max="1537" width="29.5703125" style="4" customWidth="1"/>
    <col min="1538" max="1538" width="28.7109375" style="4" customWidth="1"/>
    <col min="1539" max="1539" width="31" style="4" customWidth="1"/>
    <col min="1540" max="1540" width="29.7109375" style="4" customWidth="1"/>
    <col min="1541" max="1541" width="22" style="4" customWidth="1"/>
    <col min="1542" max="1542" width="28.7109375" style="4" customWidth="1"/>
    <col min="1543" max="1543" width="30.7109375" style="4" customWidth="1"/>
    <col min="1544" max="1544" width="29.7109375" style="4" customWidth="1"/>
    <col min="1545" max="1545" width="17.28515625" style="4" customWidth="1"/>
    <col min="1546" max="1790" width="9.140625" style="4"/>
    <col min="1791" max="1791" width="53.42578125" style="4" customWidth="1"/>
    <col min="1792" max="1792" width="25.42578125" style="4" customWidth="1"/>
    <col min="1793" max="1793" width="29.5703125" style="4" customWidth="1"/>
    <col min="1794" max="1794" width="28.7109375" style="4" customWidth="1"/>
    <col min="1795" max="1795" width="31" style="4" customWidth="1"/>
    <col min="1796" max="1796" width="29.7109375" style="4" customWidth="1"/>
    <col min="1797" max="1797" width="22" style="4" customWidth="1"/>
    <col min="1798" max="1798" width="28.7109375" style="4" customWidth="1"/>
    <col min="1799" max="1799" width="30.7109375" style="4" customWidth="1"/>
    <col min="1800" max="1800" width="29.7109375" style="4" customWidth="1"/>
    <col min="1801" max="1801" width="17.28515625" style="4" customWidth="1"/>
    <col min="1802" max="2046" width="9.140625" style="4"/>
    <col min="2047" max="2047" width="53.42578125" style="4" customWidth="1"/>
    <col min="2048" max="2048" width="25.42578125" style="4" customWidth="1"/>
    <col min="2049" max="2049" width="29.5703125" style="4" customWidth="1"/>
    <col min="2050" max="2050" width="28.7109375" style="4" customWidth="1"/>
    <col min="2051" max="2051" width="31" style="4" customWidth="1"/>
    <col min="2052" max="2052" width="29.7109375" style="4" customWidth="1"/>
    <col min="2053" max="2053" width="22" style="4" customWidth="1"/>
    <col min="2054" max="2054" width="28.7109375" style="4" customWidth="1"/>
    <col min="2055" max="2055" width="30.7109375" style="4" customWidth="1"/>
    <col min="2056" max="2056" width="29.7109375" style="4" customWidth="1"/>
    <col min="2057" max="2057" width="17.28515625" style="4" customWidth="1"/>
    <col min="2058" max="2302" width="9.140625" style="4"/>
    <col min="2303" max="2303" width="53.42578125" style="4" customWidth="1"/>
    <col min="2304" max="2304" width="25.42578125" style="4" customWidth="1"/>
    <col min="2305" max="2305" width="29.5703125" style="4" customWidth="1"/>
    <col min="2306" max="2306" width="28.7109375" style="4" customWidth="1"/>
    <col min="2307" max="2307" width="31" style="4" customWidth="1"/>
    <col min="2308" max="2308" width="29.7109375" style="4" customWidth="1"/>
    <col min="2309" max="2309" width="22" style="4" customWidth="1"/>
    <col min="2310" max="2310" width="28.7109375" style="4" customWidth="1"/>
    <col min="2311" max="2311" width="30.7109375" style="4" customWidth="1"/>
    <col min="2312" max="2312" width="29.7109375" style="4" customWidth="1"/>
    <col min="2313" max="2313" width="17.28515625" style="4" customWidth="1"/>
    <col min="2314" max="2558" width="9.140625" style="4"/>
    <col min="2559" max="2559" width="53.42578125" style="4" customWidth="1"/>
    <col min="2560" max="2560" width="25.42578125" style="4" customWidth="1"/>
    <col min="2561" max="2561" width="29.5703125" style="4" customWidth="1"/>
    <col min="2562" max="2562" width="28.7109375" style="4" customWidth="1"/>
    <col min="2563" max="2563" width="31" style="4" customWidth="1"/>
    <col min="2564" max="2564" width="29.7109375" style="4" customWidth="1"/>
    <col min="2565" max="2565" width="22" style="4" customWidth="1"/>
    <col min="2566" max="2566" width="28.7109375" style="4" customWidth="1"/>
    <col min="2567" max="2567" width="30.7109375" style="4" customWidth="1"/>
    <col min="2568" max="2568" width="29.7109375" style="4" customWidth="1"/>
    <col min="2569" max="2569" width="17.28515625" style="4" customWidth="1"/>
    <col min="2570" max="2814" width="9.140625" style="4"/>
    <col min="2815" max="2815" width="53.42578125" style="4" customWidth="1"/>
    <col min="2816" max="2816" width="25.42578125" style="4" customWidth="1"/>
    <col min="2817" max="2817" width="29.5703125" style="4" customWidth="1"/>
    <col min="2818" max="2818" width="28.7109375" style="4" customWidth="1"/>
    <col min="2819" max="2819" width="31" style="4" customWidth="1"/>
    <col min="2820" max="2820" width="29.7109375" style="4" customWidth="1"/>
    <col min="2821" max="2821" width="22" style="4" customWidth="1"/>
    <col min="2822" max="2822" width="28.7109375" style="4" customWidth="1"/>
    <col min="2823" max="2823" width="30.7109375" style="4" customWidth="1"/>
    <col min="2824" max="2824" width="29.7109375" style="4" customWidth="1"/>
    <col min="2825" max="2825" width="17.28515625" style="4" customWidth="1"/>
    <col min="2826" max="3070" width="9.140625" style="4"/>
    <col min="3071" max="3071" width="53.42578125" style="4" customWidth="1"/>
    <col min="3072" max="3072" width="25.42578125" style="4" customWidth="1"/>
    <col min="3073" max="3073" width="29.5703125" style="4" customWidth="1"/>
    <col min="3074" max="3074" width="28.7109375" style="4" customWidth="1"/>
    <col min="3075" max="3075" width="31" style="4" customWidth="1"/>
    <col min="3076" max="3076" width="29.7109375" style="4" customWidth="1"/>
    <col min="3077" max="3077" width="22" style="4" customWidth="1"/>
    <col min="3078" max="3078" width="28.7109375" style="4" customWidth="1"/>
    <col min="3079" max="3079" width="30.7109375" style="4" customWidth="1"/>
    <col min="3080" max="3080" width="29.7109375" style="4" customWidth="1"/>
    <col min="3081" max="3081" width="17.28515625" style="4" customWidth="1"/>
    <col min="3082" max="3326" width="9.140625" style="4"/>
    <col min="3327" max="3327" width="53.42578125" style="4" customWidth="1"/>
    <col min="3328" max="3328" width="25.42578125" style="4" customWidth="1"/>
    <col min="3329" max="3329" width="29.5703125" style="4" customWidth="1"/>
    <col min="3330" max="3330" width="28.7109375" style="4" customWidth="1"/>
    <col min="3331" max="3331" width="31" style="4" customWidth="1"/>
    <col min="3332" max="3332" width="29.7109375" style="4" customWidth="1"/>
    <col min="3333" max="3333" width="22" style="4" customWidth="1"/>
    <col min="3334" max="3334" width="28.7109375" style="4" customWidth="1"/>
    <col min="3335" max="3335" width="30.7109375" style="4" customWidth="1"/>
    <col min="3336" max="3336" width="29.7109375" style="4" customWidth="1"/>
    <col min="3337" max="3337" width="17.28515625" style="4" customWidth="1"/>
    <col min="3338" max="3582" width="9.140625" style="4"/>
    <col min="3583" max="3583" width="53.42578125" style="4" customWidth="1"/>
    <col min="3584" max="3584" width="25.42578125" style="4" customWidth="1"/>
    <col min="3585" max="3585" width="29.5703125" style="4" customWidth="1"/>
    <col min="3586" max="3586" width="28.7109375" style="4" customWidth="1"/>
    <col min="3587" max="3587" width="31" style="4" customWidth="1"/>
    <col min="3588" max="3588" width="29.7109375" style="4" customWidth="1"/>
    <col min="3589" max="3589" width="22" style="4" customWidth="1"/>
    <col min="3590" max="3590" width="28.7109375" style="4" customWidth="1"/>
    <col min="3591" max="3591" width="30.7109375" style="4" customWidth="1"/>
    <col min="3592" max="3592" width="29.7109375" style="4" customWidth="1"/>
    <col min="3593" max="3593" width="17.28515625" style="4" customWidth="1"/>
    <col min="3594" max="3838" width="9.140625" style="4"/>
    <col min="3839" max="3839" width="53.42578125" style="4" customWidth="1"/>
    <col min="3840" max="3840" width="25.42578125" style="4" customWidth="1"/>
    <col min="3841" max="3841" width="29.5703125" style="4" customWidth="1"/>
    <col min="3842" max="3842" width="28.7109375" style="4" customWidth="1"/>
    <col min="3843" max="3843" width="31" style="4" customWidth="1"/>
    <col min="3844" max="3844" width="29.7109375" style="4" customWidth="1"/>
    <col min="3845" max="3845" width="22" style="4" customWidth="1"/>
    <col min="3846" max="3846" width="28.7109375" style="4" customWidth="1"/>
    <col min="3847" max="3847" width="30.7109375" style="4" customWidth="1"/>
    <col min="3848" max="3848" width="29.7109375" style="4" customWidth="1"/>
    <col min="3849" max="3849" width="17.28515625" style="4" customWidth="1"/>
    <col min="3850" max="4094" width="9.140625" style="4"/>
    <col min="4095" max="4095" width="53.42578125" style="4" customWidth="1"/>
    <col min="4096" max="4096" width="25.42578125" style="4" customWidth="1"/>
    <col min="4097" max="4097" width="29.5703125" style="4" customWidth="1"/>
    <col min="4098" max="4098" width="28.7109375" style="4" customWidth="1"/>
    <col min="4099" max="4099" width="31" style="4" customWidth="1"/>
    <col min="4100" max="4100" width="29.7109375" style="4" customWidth="1"/>
    <col min="4101" max="4101" width="22" style="4" customWidth="1"/>
    <col min="4102" max="4102" width="28.7109375" style="4" customWidth="1"/>
    <col min="4103" max="4103" width="30.7109375" style="4" customWidth="1"/>
    <col min="4104" max="4104" width="29.7109375" style="4" customWidth="1"/>
    <col min="4105" max="4105" width="17.28515625" style="4" customWidth="1"/>
    <col min="4106" max="4350" width="9.140625" style="4"/>
    <col min="4351" max="4351" width="53.42578125" style="4" customWidth="1"/>
    <col min="4352" max="4352" width="25.42578125" style="4" customWidth="1"/>
    <col min="4353" max="4353" width="29.5703125" style="4" customWidth="1"/>
    <col min="4354" max="4354" width="28.7109375" style="4" customWidth="1"/>
    <col min="4355" max="4355" width="31" style="4" customWidth="1"/>
    <col min="4356" max="4356" width="29.7109375" style="4" customWidth="1"/>
    <col min="4357" max="4357" width="22" style="4" customWidth="1"/>
    <col min="4358" max="4358" width="28.7109375" style="4" customWidth="1"/>
    <col min="4359" max="4359" width="30.7109375" style="4" customWidth="1"/>
    <col min="4360" max="4360" width="29.7109375" style="4" customWidth="1"/>
    <col min="4361" max="4361" width="17.28515625" style="4" customWidth="1"/>
    <col min="4362" max="4606" width="9.140625" style="4"/>
    <col min="4607" max="4607" width="53.42578125" style="4" customWidth="1"/>
    <col min="4608" max="4608" width="25.42578125" style="4" customWidth="1"/>
    <col min="4609" max="4609" width="29.5703125" style="4" customWidth="1"/>
    <col min="4610" max="4610" width="28.7109375" style="4" customWidth="1"/>
    <col min="4611" max="4611" width="31" style="4" customWidth="1"/>
    <col min="4612" max="4612" width="29.7109375" style="4" customWidth="1"/>
    <col min="4613" max="4613" width="22" style="4" customWidth="1"/>
    <col min="4614" max="4614" width="28.7109375" style="4" customWidth="1"/>
    <col min="4615" max="4615" width="30.7109375" style="4" customWidth="1"/>
    <col min="4616" max="4616" width="29.7109375" style="4" customWidth="1"/>
    <col min="4617" max="4617" width="17.28515625" style="4" customWidth="1"/>
    <col min="4618" max="4862" width="9.140625" style="4"/>
    <col min="4863" max="4863" width="53.42578125" style="4" customWidth="1"/>
    <col min="4864" max="4864" width="25.42578125" style="4" customWidth="1"/>
    <col min="4865" max="4865" width="29.5703125" style="4" customWidth="1"/>
    <col min="4866" max="4866" width="28.7109375" style="4" customWidth="1"/>
    <col min="4867" max="4867" width="31" style="4" customWidth="1"/>
    <col min="4868" max="4868" width="29.7109375" style="4" customWidth="1"/>
    <col min="4869" max="4869" width="22" style="4" customWidth="1"/>
    <col min="4870" max="4870" width="28.7109375" style="4" customWidth="1"/>
    <col min="4871" max="4871" width="30.7109375" style="4" customWidth="1"/>
    <col min="4872" max="4872" width="29.7109375" style="4" customWidth="1"/>
    <col min="4873" max="4873" width="17.28515625" style="4" customWidth="1"/>
    <col min="4874" max="5118" width="9.140625" style="4"/>
    <col min="5119" max="5119" width="53.42578125" style="4" customWidth="1"/>
    <col min="5120" max="5120" width="25.42578125" style="4" customWidth="1"/>
    <col min="5121" max="5121" width="29.5703125" style="4" customWidth="1"/>
    <col min="5122" max="5122" width="28.7109375" style="4" customWidth="1"/>
    <col min="5123" max="5123" width="31" style="4" customWidth="1"/>
    <col min="5124" max="5124" width="29.7109375" style="4" customWidth="1"/>
    <col min="5125" max="5125" width="22" style="4" customWidth="1"/>
    <col min="5126" max="5126" width="28.7109375" style="4" customWidth="1"/>
    <col min="5127" max="5127" width="30.7109375" style="4" customWidth="1"/>
    <col min="5128" max="5128" width="29.7109375" style="4" customWidth="1"/>
    <col min="5129" max="5129" width="17.28515625" style="4" customWidth="1"/>
    <col min="5130" max="5374" width="9.140625" style="4"/>
    <col min="5375" max="5375" width="53.42578125" style="4" customWidth="1"/>
    <col min="5376" max="5376" width="25.42578125" style="4" customWidth="1"/>
    <col min="5377" max="5377" width="29.5703125" style="4" customWidth="1"/>
    <col min="5378" max="5378" width="28.7109375" style="4" customWidth="1"/>
    <col min="5379" max="5379" width="31" style="4" customWidth="1"/>
    <col min="5380" max="5380" width="29.7109375" style="4" customWidth="1"/>
    <col min="5381" max="5381" width="22" style="4" customWidth="1"/>
    <col min="5382" max="5382" width="28.7109375" style="4" customWidth="1"/>
    <col min="5383" max="5383" width="30.7109375" style="4" customWidth="1"/>
    <col min="5384" max="5384" width="29.7109375" style="4" customWidth="1"/>
    <col min="5385" max="5385" width="17.28515625" style="4" customWidth="1"/>
    <col min="5386" max="5630" width="9.140625" style="4"/>
    <col min="5631" max="5631" width="53.42578125" style="4" customWidth="1"/>
    <col min="5632" max="5632" width="25.42578125" style="4" customWidth="1"/>
    <col min="5633" max="5633" width="29.5703125" style="4" customWidth="1"/>
    <col min="5634" max="5634" width="28.7109375" style="4" customWidth="1"/>
    <col min="5635" max="5635" width="31" style="4" customWidth="1"/>
    <col min="5636" max="5636" width="29.7109375" style="4" customWidth="1"/>
    <col min="5637" max="5637" width="22" style="4" customWidth="1"/>
    <col min="5638" max="5638" width="28.7109375" style="4" customWidth="1"/>
    <col min="5639" max="5639" width="30.7109375" style="4" customWidth="1"/>
    <col min="5640" max="5640" width="29.7109375" style="4" customWidth="1"/>
    <col min="5641" max="5641" width="17.28515625" style="4" customWidth="1"/>
    <col min="5642" max="5886" width="9.140625" style="4"/>
    <col min="5887" max="5887" width="53.42578125" style="4" customWidth="1"/>
    <col min="5888" max="5888" width="25.42578125" style="4" customWidth="1"/>
    <col min="5889" max="5889" width="29.5703125" style="4" customWidth="1"/>
    <col min="5890" max="5890" width="28.7109375" style="4" customWidth="1"/>
    <col min="5891" max="5891" width="31" style="4" customWidth="1"/>
    <col min="5892" max="5892" width="29.7109375" style="4" customWidth="1"/>
    <col min="5893" max="5893" width="22" style="4" customWidth="1"/>
    <col min="5894" max="5894" width="28.7109375" style="4" customWidth="1"/>
    <col min="5895" max="5895" width="30.7109375" style="4" customWidth="1"/>
    <col min="5896" max="5896" width="29.7109375" style="4" customWidth="1"/>
    <col min="5897" max="5897" width="17.28515625" style="4" customWidth="1"/>
    <col min="5898" max="6142" width="9.140625" style="4"/>
    <col min="6143" max="6143" width="53.42578125" style="4" customWidth="1"/>
    <col min="6144" max="6144" width="25.42578125" style="4" customWidth="1"/>
    <col min="6145" max="6145" width="29.5703125" style="4" customWidth="1"/>
    <col min="6146" max="6146" width="28.7109375" style="4" customWidth="1"/>
    <col min="6147" max="6147" width="31" style="4" customWidth="1"/>
    <col min="6148" max="6148" width="29.7109375" style="4" customWidth="1"/>
    <col min="6149" max="6149" width="22" style="4" customWidth="1"/>
    <col min="6150" max="6150" width="28.7109375" style="4" customWidth="1"/>
    <col min="6151" max="6151" width="30.7109375" style="4" customWidth="1"/>
    <col min="6152" max="6152" width="29.7109375" style="4" customWidth="1"/>
    <col min="6153" max="6153" width="17.28515625" style="4" customWidth="1"/>
    <col min="6154" max="6398" width="9.140625" style="4"/>
    <col min="6399" max="6399" width="53.42578125" style="4" customWidth="1"/>
    <col min="6400" max="6400" width="25.42578125" style="4" customWidth="1"/>
    <col min="6401" max="6401" width="29.5703125" style="4" customWidth="1"/>
    <col min="6402" max="6402" width="28.7109375" style="4" customWidth="1"/>
    <col min="6403" max="6403" width="31" style="4" customWidth="1"/>
    <col min="6404" max="6404" width="29.7109375" style="4" customWidth="1"/>
    <col min="6405" max="6405" width="22" style="4" customWidth="1"/>
    <col min="6406" max="6406" width="28.7109375" style="4" customWidth="1"/>
    <col min="6407" max="6407" width="30.7109375" style="4" customWidth="1"/>
    <col min="6408" max="6408" width="29.7109375" style="4" customWidth="1"/>
    <col min="6409" max="6409" width="17.28515625" style="4" customWidth="1"/>
    <col min="6410" max="6654" width="9.140625" style="4"/>
    <col min="6655" max="6655" width="53.42578125" style="4" customWidth="1"/>
    <col min="6656" max="6656" width="25.42578125" style="4" customWidth="1"/>
    <col min="6657" max="6657" width="29.5703125" style="4" customWidth="1"/>
    <col min="6658" max="6658" width="28.7109375" style="4" customWidth="1"/>
    <col min="6659" max="6659" width="31" style="4" customWidth="1"/>
    <col min="6660" max="6660" width="29.7109375" style="4" customWidth="1"/>
    <col min="6661" max="6661" width="22" style="4" customWidth="1"/>
    <col min="6662" max="6662" width="28.7109375" style="4" customWidth="1"/>
    <col min="6663" max="6663" width="30.7109375" style="4" customWidth="1"/>
    <col min="6664" max="6664" width="29.7109375" style="4" customWidth="1"/>
    <col min="6665" max="6665" width="17.28515625" style="4" customWidth="1"/>
    <col min="6666" max="6910" width="9.140625" style="4"/>
    <col min="6911" max="6911" width="53.42578125" style="4" customWidth="1"/>
    <col min="6912" max="6912" width="25.42578125" style="4" customWidth="1"/>
    <col min="6913" max="6913" width="29.5703125" style="4" customWidth="1"/>
    <col min="6914" max="6914" width="28.7109375" style="4" customWidth="1"/>
    <col min="6915" max="6915" width="31" style="4" customWidth="1"/>
    <col min="6916" max="6916" width="29.7109375" style="4" customWidth="1"/>
    <col min="6917" max="6917" width="22" style="4" customWidth="1"/>
    <col min="6918" max="6918" width="28.7109375" style="4" customWidth="1"/>
    <col min="6919" max="6919" width="30.7109375" style="4" customWidth="1"/>
    <col min="6920" max="6920" width="29.7109375" style="4" customWidth="1"/>
    <col min="6921" max="6921" width="17.28515625" style="4" customWidth="1"/>
    <col min="6922" max="7166" width="9.140625" style="4"/>
    <col min="7167" max="7167" width="53.42578125" style="4" customWidth="1"/>
    <col min="7168" max="7168" width="25.42578125" style="4" customWidth="1"/>
    <col min="7169" max="7169" width="29.5703125" style="4" customWidth="1"/>
    <col min="7170" max="7170" width="28.7109375" style="4" customWidth="1"/>
    <col min="7171" max="7171" width="31" style="4" customWidth="1"/>
    <col min="7172" max="7172" width="29.7109375" style="4" customWidth="1"/>
    <col min="7173" max="7173" width="22" style="4" customWidth="1"/>
    <col min="7174" max="7174" width="28.7109375" style="4" customWidth="1"/>
    <col min="7175" max="7175" width="30.7109375" style="4" customWidth="1"/>
    <col min="7176" max="7176" width="29.7109375" style="4" customWidth="1"/>
    <col min="7177" max="7177" width="17.28515625" style="4" customWidth="1"/>
    <col min="7178" max="7422" width="9.140625" style="4"/>
    <col min="7423" max="7423" width="53.42578125" style="4" customWidth="1"/>
    <col min="7424" max="7424" width="25.42578125" style="4" customWidth="1"/>
    <col min="7425" max="7425" width="29.5703125" style="4" customWidth="1"/>
    <col min="7426" max="7426" width="28.7109375" style="4" customWidth="1"/>
    <col min="7427" max="7427" width="31" style="4" customWidth="1"/>
    <col min="7428" max="7428" width="29.7109375" style="4" customWidth="1"/>
    <col min="7429" max="7429" width="22" style="4" customWidth="1"/>
    <col min="7430" max="7430" width="28.7109375" style="4" customWidth="1"/>
    <col min="7431" max="7431" width="30.7109375" style="4" customWidth="1"/>
    <col min="7432" max="7432" width="29.7109375" style="4" customWidth="1"/>
    <col min="7433" max="7433" width="17.28515625" style="4" customWidth="1"/>
    <col min="7434" max="7678" width="9.140625" style="4"/>
    <col min="7679" max="7679" width="53.42578125" style="4" customWidth="1"/>
    <col min="7680" max="7680" width="25.42578125" style="4" customWidth="1"/>
    <col min="7681" max="7681" width="29.5703125" style="4" customWidth="1"/>
    <col min="7682" max="7682" width="28.7109375" style="4" customWidth="1"/>
    <col min="7683" max="7683" width="31" style="4" customWidth="1"/>
    <col min="7684" max="7684" width="29.7109375" style="4" customWidth="1"/>
    <col min="7685" max="7685" width="22" style="4" customWidth="1"/>
    <col min="7686" max="7686" width="28.7109375" style="4" customWidth="1"/>
    <col min="7687" max="7687" width="30.7109375" style="4" customWidth="1"/>
    <col min="7688" max="7688" width="29.7109375" style="4" customWidth="1"/>
    <col min="7689" max="7689" width="17.28515625" style="4" customWidth="1"/>
    <col min="7690" max="7934" width="9.140625" style="4"/>
    <col min="7935" max="7935" width="53.42578125" style="4" customWidth="1"/>
    <col min="7936" max="7936" width="25.42578125" style="4" customWidth="1"/>
    <col min="7937" max="7937" width="29.5703125" style="4" customWidth="1"/>
    <col min="7938" max="7938" width="28.7109375" style="4" customWidth="1"/>
    <col min="7939" max="7939" width="31" style="4" customWidth="1"/>
    <col min="7940" max="7940" width="29.7109375" style="4" customWidth="1"/>
    <col min="7941" max="7941" width="22" style="4" customWidth="1"/>
    <col min="7942" max="7942" width="28.7109375" style="4" customWidth="1"/>
    <col min="7943" max="7943" width="30.7109375" style="4" customWidth="1"/>
    <col min="7944" max="7944" width="29.7109375" style="4" customWidth="1"/>
    <col min="7945" max="7945" width="17.28515625" style="4" customWidth="1"/>
    <col min="7946" max="8190" width="9.140625" style="4"/>
    <col min="8191" max="8191" width="53.42578125" style="4" customWidth="1"/>
    <col min="8192" max="8192" width="25.42578125" style="4" customWidth="1"/>
    <col min="8193" max="8193" width="29.5703125" style="4" customWidth="1"/>
    <col min="8194" max="8194" width="28.7109375" style="4" customWidth="1"/>
    <col min="8195" max="8195" width="31" style="4" customWidth="1"/>
    <col min="8196" max="8196" width="29.7109375" style="4" customWidth="1"/>
    <col min="8197" max="8197" width="22" style="4" customWidth="1"/>
    <col min="8198" max="8198" width="28.7109375" style="4" customWidth="1"/>
    <col min="8199" max="8199" width="30.7109375" style="4" customWidth="1"/>
    <col min="8200" max="8200" width="29.7109375" style="4" customWidth="1"/>
    <col min="8201" max="8201" width="17.28515625" style="4" customWidth="1"/>
    <col min="8202" max="8446" width="9.140625" style="4"/>
    <col min="8447" max="8447" width="53.42578125" style="4" customWidth="1"/>
    <col min="8448" max="8448" width="25.42578125" style="4" customWidth="1"/>
    <col min="8449" max="8449" width="29.5703125" style="4" customWidth="1"/>
    <col min="8450" max="8450" width="28.7109375" style="4" customWidth="1"/>
    <col min="8451" max="8451" width="31" style="4" customWidth="1"/>
    <col min="8452" max="8452" width="29.7109375" style="4" customWidth="1"/>
    <col min="8453" max="8453" width="22" style="4" customWidth="1"/>
    <col min="8454" max="8454" width="28.7109375" style="4" customWidth="1"/>
    <col min="8455" max="8455" width="30.7109375" style="4" customWidth="1"/>
    <col min="8456" max="8456" width="29.7109375" style="4" customWidth="1"/>
    <col min="8457" max="8457" width="17.28515625" style="4" customWidth="1"/>
    <col min="8458" max="8702" width="9.140625" style="4"/>
    <col min="8703" max="8703" width="53.42578125" style="4" customWidth="1"/>
    <col min="8704" max="8704" width="25.42578125" style="4" customWidth="1"/>
    <col min="8705" max="8705" width="29.5703125" style="4" customWidth="1"/>
    <col min="8706" max="8706" width="28.7109375" style="4" customWidth="1"/>
    <col min="8707" max="8707" width="31" style="4" customWidth="1"/>
    <col min="8708" max="8708" width="29.7109375" style="4" customWidth="1"/>
    <col min="8709" max="8709" width="22" style="4" customWidth="1"/>
    <col min="8710" max="8710" width="28.7109375" style="4" customWidth="1"/>
    <col min="8711" max="8711" width="30.7109375" style="4" customWidth="1"/>
    <col min="8712" max="8712" width="29.7109375" style="4" customWidth="1"/>
    <col min="8713" max="8713" width="17.28515625" style="4" customWidth="1"/>
    <col min="8714" max="8958" width="9.140625" style="4"/>
    <col min="8959" max="8959" width="53.42578125" style="4" customWidth="1"/>
    <col min="8960" max="8960" width="25.42578125" style="4" customWidth="1"/>
    <col min="8961" max="8961" width="29.5703125" style="4" customWidth="1"/>
    <col min="8962" max="8962" width="28.7109375" style="4" customWidth="1"/>
    <col min="8963" max="8963" width="31" style="4" customWidth="1"/>
    <col min="8964" max="8964" width="29.7109375" style="4" customWidth="1"/>
    <col min="8965" max="8965" width="22" style="4" customWidth="1"/>
    <col min="8966" max="8966" width="28.7109375" style="4" customWidth="1"/>
    <col min="8967" max="8967" width="30.7109375" style="4" customWidth="1"/>
    <col min="8968" max="8968" width="29.7109375" style="4" customWidth="1"/>
    <col min="8969" max="8969" width="17.28515625" style="4" customWidth="1"/>
    <col min="8970" max="9214" width="9.140625" style="4"/>
    <col min="9215" max="9215" width="53.42578125" style="4" customWidth="1"/>
    <col min="9216" max="9216" width="25.42578125" style="4" customWidth="1"/>
    <col min="9217" max="9217" width="29.5703125" style="4" customWidth="1"/>
    <col min="9218" max="9218" width="28.7109375" style="4" customWidth="1"/>
    <col min="9219" max="9219" width="31" style="4" customWidth="1"/>
    <col min="9220" max="9220" width="29.7109375" style="4" customWidth="1"/>
    <col min="9221" max="9221" width="22" style="4" customWidth="1"/>
    <col min="9222" max="9222" width="28.7109375" style="4" customWidth="1"/>
    <col min="9223" max="9223" width="30.7109375" style="4" customWidth="1"/>
    <col min="9224" max="9224" width="29.7109375" style="4" customWidth="1"/>
    <col min="9225" max="9225" width="17.28515625" style="4" customWidth="1"/>
    <col min="9226" max="9470" width="9.140625" style="4"/>
    <col min="9471" max="9471" width="53.42578125" style="4" customWidth="1"/>
    <col min="9472" max="9472" width="25.42578125" style="4" customWidth="1"/>
    <col min="9473" max="9473" width="29.5703125" style="4" customWidth="1"/>
    <col min="9474" max="9474" width="28.7109375" style="4" customWidth="1"/>
    <col min="9475" max="9475" width="31" style="4" customWidth="1"/>
    <col min="9476" max="9476" width="29.7109375" style="4" customWidth="1"/>
    <col min="9477" max="9477" width="22" style="4" customWidth="1"/>
    <col min="9478" max="9478" width="28.7109375" style="4" customWidth="1"/>
    <col min="9479" max="9479" width="30.7109375" style="4" customWidth="1"/>
    <col min="9480" max="9480" width="29.7109375" style="4" customWidth="1"/>
    <col min="9481" max="9481" width="17.28515625" style="4" customWidth="1"/>
    <col min="9482" max="9726" width="9.140625" style="4"/>
    <col min="9727" max="9727" width="53.42578125" style="4" customWidth="1"/>
    <col min="9728" max="9728" width="25.42578125" style="4" customWidth="1"/>
    <col min="9729" max="9729" width="29.5703125" style="4" customWidth="1"/>
    <col min="9730" max="9730" width="28.7109375" style="4" customWidth="1"/>
    <col min="9731" max="9731" width="31" style="4" customWidth="1"/>
    <col min="9732" max="9732" width="29.7109375" style="4" customWidth="1"/>
    <col min="9733" max="9733" width="22" style="4" customWidth="1"/>
    <col min="9734" max="9734" width="28.7109375" style="4" customWidth="1"/>
    <col min="9735" max="9735" width="30.7109375" style="4" customWidth="1"/>
    <col min="9736" max="9736" width="29.7109375" style="4" customWidth="1"/>
    <col min="9737" max="9737" width="17.28515625" style="4" customWidth="1"/>
    <col min="9738" max="9982" width="9.140625" style="4"/>
    <col min="9983" max="9983" width="53.42578125" style="4" customWidth="1"/>
    <col min="9984" max="9984" width="25.42578125" style="4" customWidth="1"/>
    <col min="9985" max="9985" width="29.5703125" style="4" customWidth="1"/>
    <col min="9986" max="9986" width="28.7109375" style="4" customWidth="1"/>
    <col min="9987" max="9987" width="31" style="4" customWidth="1"/>
    <col min="9988" max="9988" width="29.7109375" style="4" customWidth="1"/>
    <col min="9989" max="9989" width="22" style="4" customWidth="1"/>
    <col min="9990" max="9990" width="28.7109375" style="4" customWidth="1"/>
    <col min="9991" max="9991" width="30.7109375" style="4" customWidth="1"/>
    <col min="9992" max="9992" width="29.7109375" style="4" customWidth="1"/>
    <col min="9993" max="9993" width="17.28515625" style="4" customWidth="1"/>
    <col min="9994" max="10238" width="9.140625" style="4"/>
    <col min="10239" max="10239" width="53.42578125" style="4" customWidth="1"/>
    <col min="10240" max="10240" width="25.42578125" style="4" customWidth="1"/>
    <col min="10241" max="10241" width="29.5703125" style="4" customWidth="1"/>
    <col min="10242" max="10242" width="28.7109375" style="4" customWidth="1"/>
    <col min="10243" max="10243" width="31" style="4" customWidth="1"/>
    <col min="10244" max="10244" width="29.7109375" style="4" customWidth="1"/>
    <col min="10245" max="10245" width="22" style="4" customWidth="1"/>
    <col min="10246" max="10246" width="28.7109375" style="4" customWidth="1"/>
    <col min="10247" max="10247" width="30.7109375" style="4" customWidth="1"/>
    <col min="10248" max="10248" width="29.7109375" style="4" customWidth="1"/>
    <col min="10249" max="10249" width="17.28515625" style="4" customWidth="1"/>
    <col min="10250" max="10494" width="9.140625" style="4"/>
    <col min="10495" max="10495" width="53.42578125" style="4" customWidth="1"/>
    <col min="10496" max="10496" width="25.42578125" style="4" customWidth="1"/>
    <col min="10497" max="10497" width="29.5703125" style="4" customWidth="1"/>
    <col min="10498" max="10498" width="28.7109375" style="4" customWidth="1"/>
    <col min="10499" max="10499" width="31" style="4" customWidth="1"/>
    <col min="10500" max="10500" width="29.7109375" style="4" customWidth="1"/>
    <col min="10501" max="10501" width="22" style="4" customWidth="1"/>
    <col min="10502" max="10502" width="28.7109375" style="4" customWidth="1"/>
    <col min="10503" max="10503" width="30.7109375" style="4" customWidth="1"/>
    <col min="10504" max="10504" width="29.7109375" style="4" customWidth="1"/>
    <col min="10505" max="10505" width="17.28515625" style="4" customWidth="1"/>
    <col min="10506" max="10750" width="9.140625" style="4"/>
    <col min="10751" max="10751" width="53.42578125" style="4" customWidth="1"/>
    <col min="10752" max="10752" width="25.42578125" style="4" customWidth="1"/>
    <col min="10753" max="10753" width="29.5703125" style="4" customWidth="1"/>
    <col min="10754" max="10754" width="28.7109375" style="4" customWidth="1"/>
    <col min="10755" max="10755" width="31" style="4" customWidth="1"/>
    <col min="10756" max="10756" width="29.7109375" style="4" customWidth="1"/>
    <col min="10757" max="10757" width="22" style="4" customWidth="1"/>
    <col min="10758" max="10758" width="28.7109375" style="4" customWidth="1"/>
    <col min="10759" max="10759" width="30.7109375" style="4" customWidth="1"/>
    <col min="10760" max="10760" width="29.7109375" style="4" customWidth="1"/>
    <col min="10761" max="10761" width="17.28515625" style="4" customWidth="1"/>
    <col min="10762" max="11006" width="9.140625" style="4"/>
    <col min="11007" max="11007" width="53.42578125" style="4" customWidth="1"/>
    <col min="11008" max="11008" width="25.42578125" style="4" customWidth="1"/>
    <col min="11009" max="11009" width="29.5703125" style="4" customWidth="1"/>
    <col min="11010" max="11010" width="28.7109375" style="4" customWidth="1"/>
    <col min="11011" max="11011" width="31" style="4" customWidth="1"/>
    <col min="11012" max="11012" width="29.7109375" style="4" customWidth="1"/>
    <col min="11013" max="11013" width="22" style="4" customWidth="1"/>
    <col min="11014" max="11014" width="28.7109375" style="4" customWidth="1"/>
    <col min="11015" max="11015" width="30.7109375" style="4" customWidth="1"/>
    <col min="11016" max="11016" width="29.7109375" style="4" customWidth="1"/>
    <col min="11017" max="11017" width="17.28515625" style="4" customWidth="1"/>
    <col min="11018" max="11262" width="9.140625" style="4"/>
    <col min="11263" max="11263" width="53.42578125" style="4" customWidth="1"/>
    <col min="11264" max="11264" width="25.42578125" style="4" customWidth="1"/>
    <col min="11265" max="11265" width="29.5703125" style="4" customWidth="1"/>
    <col min="11266" max="11266" width="28.7109375" style="4" customWidth="1"/>
    <col min="11267" max="11267" width="31" style="4" customWidth="1"/>
    <col min="11268" max="11268" width="29.7109375" style="4" customWidth="1"/>
    <col min="11269" max="11269" width="22" style="4" customWidth="1"/>
    <col min="11270" max="11270" width="28.7109375" style="4" customWidth="1"/>
    <col min="11271" max="11271" width="30.7109375" style="4" customWidth="1"/>
    <col min="11272" max="11272" width="29.7109375" style="4" customWidth="1"/>
    <col min="11273" max="11273" width="17.28515625" style="4" customWidth="1"/>
    <col min="11274" max="11518" width="9.140625" style="4"/>
    <col min="11519" max="11519" width="53.42578125" style="4" customWidth="1"/>
    <col min="11520" max="11520" width="25.42578125" style="4" customWidth="1"/>
    <col min="11521" max="11521" width="29.5703125" style="4" customWidth="1"/>
    <col min="11522" max="11522" width="28.7109375" style="4" customWidth="1"/>
    <col min="11523" max="11523" width="31" style="4" customWidth="1"/>
    <col min="11524" max="11524" width="29.7109375" style="4" customWidth="1"/>
    <col min="11525" max="11525" width="22" style="4" customWidth="1"/>
    <col min="11526" max="11526" width="28.7109375" style="4" customWidth="1"/>
    <col min="11527" max="11527" width="30.7109375" style="4" customWidth="1"/>
    <col min="11528" max="11528" width="29.7109375" style="4" customWidth="1"/>
    <col min="11529" max="11529" width="17.28515625" style="4" customWidth="1"/>
    <col min="11530" max="11774" width="9.140625" style="4"/>
    <col min="11775" max="11775" width="53.42578125" style="4" customWidth="1"/>
    <col min="11776" max="11776" width="25.42578125" style="4" customWidth="1"/>
    <col min="11777" max="11777" width="29.5703125" style="4" customWidth="1"/>
    <col min="11778" max="11778" width="28.7109375" style="4" customWidth="1"/>
    <col min="11779" max="11779" width="31" style="4" customWidth="1"/>
    <col min="11780" max="11780" width="29.7109375" style="4" customWidth="1"/>
    <col min="11781" max="11781" width="22" style="4" customWidth="1"/>
    <col min="11782" max="11782" width="28.7109375" style="4" customWidth="1"/>
    <col min="11783" max="11783" width="30.7109375" style="4" customWidth="1"/>
    <col min="11784" max="11784" width="29.7109375" style="4" customWidth="1"/>
    <col min="11785" max="11785" width="17.28515625" style="4" customWidth="1"/>
    <col min="11786" max="12030" width="9.140625" style="4"/>
    <col min="12031" max="12031" width="53.42578125" style="4" customWidth="1"/>
    <col min="12032" max="12032" width="25.42578125" style="4" customWidth="1"/>
    <col min="12033" max="12033" width="29.5703125" style="4" customWidth="1"/>
    <col min="12034" max="12034" width="28.7109375" style="4" customWidth="1"/>
    <col min="12035" max="12035" width="31" style="4" customWidth="1"/>
    <col min="12036" max="12036" width="29.7109375" style="4" customWidth="1"/>
    <col min="12037" max="12037" width="22" style="4" customWidth="1"/>
    <col min="12038" max="12038" width="28.7109375" style="4" customWidth="1"/>
    <col min="12039" max="12039" width="30.7109375" style="4" customWidth="1"/>
    <col min="12040" max="12040" width="29.7109375" style="4" customWidth="1"/>
    <col min="12041" max="12041" width="17.28515625" style="4" customWidth="1"/>
    <col min="12042" max="12286" width="9.140625" style="4"/>
    <col min="12287" max="12287" width="53.42578125" style="4" customWidth="1"/>
    <col min="12288" max="12288" width="25.42578125" style="4" customWidth="1"/>
    <col min="12289" max="12289" width="29.5703125" style="4" customWidth="1"/>
    <col min="12290" max="12290" width="28.7109375" style="4" customWidth="1"/>
    <col min="12291" max="12291" width="31" style="4" customWidth="1"/>
    <col min="12292" max="12292" width="29.7109375" style="4" customWidth="1"/>
    <col min="12293" max="12293" width="22" style="4" customWidth="1"/>
    <col min="12294" max="12294" width="28.7109375" style="4" customWidth="1"/>
    <col min="12295" max="12295" width="30.7109375" style="4" customWidth="1"/>
    <col min="12296" max="12296" width="29.7109375" style="4" customWidth="1"/>
    <col min="12297" max="12297" width="17.28515625" style="4" customWidth="1"/>
    <col min="12298" max="12542" width="9.140625" style="4"/>
    <col min="12543" max="12543" width="53.42578125" style="4" customWidth="1"/>
    <col min="12544" max="12544" width="25.42578125" style="4" customWidth="1"/>
    <col min="12545" max="12545" width="29.5703125" style="4" customWidth="1"/>
    <col min="12546" max="12546" width="28.7109375" style="4" customWidth="1"/>
    <col min="12547" max="12547" width="31" style="4" customWidth="1"/>
    <col min="12548" max="12548" width="29.7109375" style="4" customWidth="1"/>
    <col min="12549" max="12549" width="22" style="4" customWidth="1"/>
    <col min="12550" max="12550" width="28.7109375" style="4" customWidth="1"/>
    <col min="12551" max="12551" width="30.7109375" style="4" customWidth="1"/>
    <col min="12552" max="12552" width="29.7109375" style="4" customWidth="1"/>
    <col min="12553" max="12553" width="17.28515625" style="4" customWidth="1"/>
    <col min="12554" max="12798" width="9.140625" style="4"/>
    <col min="12799" max="12799" width="53.42578125" style="4" customWidth="1"/>
    <col min="12800" max="12800" width="25.42578125" style="4" customWidth="1"/>
    <col min="12801" max="12801" width="29.5703125" style="4" customWidth="1"/>
    <col min="12802" max="12802" width="28.7109375" style="4" customWidth="1"/>
    <col min="12803" max="12803" width="31" style="4" customWidth="1"/>
    <col min="12804" max="12804" width="29.7109375" style="4" customWidth="1"/>
    <col min="12805" max="12805" width="22" style="4" customWidth="1"/>
    <col min="12806" max="12806" width="28.7109375" style="4" customWidth="1"/>
    <col min="12807" max="12807" width="30.7109375" style="4" customWidth="1"/>
    <col min="12808" max="12808" width="29.7109375" style="4" customWidth="1"/>
    <col min="12809" max="12809" width="17.28515625" style="4" customWidth="1"/>
    <col min="12810" max="13054" width="9.140625" style="4"/>
    <col min="13055" max="13055" width="53.42578125" style="4" customWidth="1"/>
    <col min="13056" max="13056" width="25.42578125" style="4" customWidth="1"/>
    <col min="13057" max="13057" width="29.5703125" style="4" customWidth="1"/>
    <col min="13058" max="13058" width="28.7109375" style="4" customWidth="1"/>
    <col min="13059" max="13059" width="31" style="4" customWidth="1"/>
    <col min="13060" max="13060" width="29.7109375" style="4" customWidth="1"/>
    <col min="13061" max="13061" width="22" style="4" customWidth="1"/>
    <col min="13062" max="13062" width="28.7109375" style="4" customWidth="1"/>
    <col min="13063" max="13063" width="30.7109375" style="4" customWidth="1"/>
    <col min="13064" max="13064" width="29.7109375" style="4" customWidth="1"/>
    <col min="13065" max="13065" width="17.28515625" style="4" customWidth="1"/>
    <col min="13066" max="13310" width="9.140625" style="4"/>
    <col min="13311" max="13311" width="53.42578125" style="4" customWidth="1"/>
    <col min="13312" max="13312" width="25.42578125" style="4" customWidth="1"/>
    <col min="13313" max="13313" width="29.5703125" style="4" customWidth="1"/>
    <col min="13314" max="13314" width="28.7109375" style="4" customWidth="1"/>
    <col min="13315" max="13315" width="31" style="4" customWidth="1"/>
    <col min="13316" max="13316" width="29.7109375" style="4" customWidth="1"/>
    <col min="13317" max="13317" width="22" style="4" customWidth="1"/>
    <col min="13318" max="13318" width="28.7109375" style="4" customWidth="1"/>
    <col min="13319" max="13319" width="30.7109375" style="4" customWidth="1"/>
    <col min="13320" max="13320" width="29.7109375" style="4" customWidth="1"/>
    <col min="13321" max="13321" width="17.28515625" style="4" customWidth="1"/>
    <col min="13322" max="13566" width="9.140625" style="4"/>
    <col min="13567" max="13567" width="53.42578125" style="4" customWidth="1"/>
    <col min="13568" max="13568" width="25.42578125" style="4" customWidth="1"/>
    <col min="13569" max="13569" width="29.5703125" style="4" customWidth="1"/>
    <col min="13570" max="13570" width="28.7109375" style="4" customWidth="1"/>
    <col min="13571" max="13571" width="31" style="4" customWidth="1"/>
    <col min="13572" max="13572" width="29.7109375" style="4" customWidth="1"/>
    <col min="13573" max="13573" width="22" style="4" customWidth="1"/>
    <col min="13574" max="13574" width="28.7109375" style="4" customWidth="1"/>
    <col min="13575" max="13575" width="30.7109375" style="4" customWidth="1"/>
    <col min="13576" max="13576" width="29.7109375" style="4" customWidth="1"/>
    <col min="13577" max="13577" width="17.28515625" style="4" customWidth="1"/>
    <col min="13578" max="13822" width="9.140625" style="4"/>
    <col min="13823" max="13823" width="53.42578125" style="4" customWidth="1"/>
    <col min="13824" max="13824" width="25.42578125" style="4" customWidth="1"/>
    <col min="13825" max="13825" width="29.5703125" style="4" customWidth="1"/>
    <col min="13826" max="13826" width="28.7109375" style="4" customWidth="1"/>
    <col min="13827" max="13827" width="31" style="4" customWidth="1"/>
    <col min="13828" max="13828" width="29.7109375" style="4" customWidth="1"/>
    <col min="13829" max="13829" width="22" style="4" customWidth="1"/>
    <col min="13830" max="13830" width="28.7109375" style="4" customWidth="1"/>
    <col min="13831" max="13831" width="30.7109375" style="4" customWidth="1"/>
    <col min="13832" max="13832" width="29.7109375" style="4" customWidth="1"/>
    <col min="13833" max="13833" width="17.28515625" style="4" customWidth="1"/>
    <col min="13834" max="14078" width="9.140625" style="4"/>
    <col min="14079" max="14079" width="53.42578125" style="4" customWidth="1"/>
    <col min="14080" max="14080" width="25.42578125" style="4" customWidth="1"/>
    <col min="14081" max="14081" width="29.5703125" style="4" customWidth="1"/>
    <col min="14082" max="14082" width="28.7109375" style="4" customWidth="1"/>
    <col min="14083" max="14083" width="31" style="4" customWidth="1"/>
    <col min="14084" max="14084" width="29.7109375" style="4" customWidth="1"/>
    <col min="14085" max="14085" width="22" style="4" customWidth="1"/>
    <col min="14086" max="14086" width="28.7109375" style="4" customWidth="1"/>
    <col min="14087" max="14087" width="30.7109375" style="4" customWidth="1"/>
    <col min="14088" max="14088" width="29.7109375" style="4" customWidth="1"/>
    <col min="14089" max="14089" width="17.28515625" style="4" customWidth="1"/>
    <col min="14090" max="14334" width="9.140625" style="4"/>
    <col min="14335" max="14335" width="53.42578125" style="4" customWidth="1"/>
    <col min="14336" max="14336" width="25.42578125" style="4" customWidth="1"/>
    <col min="14337" max="14337" width="29.5703125" style="4" customWidth="1"/>
    <col min="14338" max="14338" width="28.7109375" style="4" customWidth="1"/>
    <col min="14339" max="14339" width="31" style="4" customWidth="1"/>
    <col min="14340" max="14340" width="29.7109375" style="4" customWidth="1"/>
    <col min="14341" max="14341" width="22" style="4" customWidth="1"/>
    <col min="14342" max="14342" width="28.7109375" style="4" customWidth="1"/>
    <col min="14343" max="14343" width="30.7109375" style="4" customWidth="1"/>
    <col min="14344" max="14344" width="29.7109375" style="4" customWidth="1"/>
    <col min="14345" max="14345" width="17.28515625" style="4" customWidth="1"/>
    <col min="14346" max="14590" width="9.140625" style="4"/>
    <col min="14591" max="14591" width="53.42578125" style="4" customWidth="1"/>
    <col min="14592" max="14592" width="25.42578125" style="4" customWidth="1"/>
    <col min="14593" max="14593" width="29.5703125" style="4" customWidth="1"/>
    <col min="14594" max="14594" width="28.7109375" style="4" customWidth="1"/>
    <col min="14595" max="14595" width="31" style="4" customWidth="1"/>
    <col min="14596" max="14596" width="29.7109375" style="4" customWidth="1"/>
    <col min="14597" max="14597" width="22" style="4" customWidth="1"/>
    <col min="14598" max="14598" width="28.7109375" style="4" customWidth="1"/>
    <col min="14599" max="14599" width="30.7109375" style="4" customWidth="1"/>
    <col min="14600" max="14600" width="29.7109375" style="4" customWidth="1"/>
    <col min="14601" max="14601" width="17.28515625" style="4" customWidth="1"/>
    <col min="14602" max="14846" width="9.140625" style="4"/>
    <col min="14847" max="14847" width="53.42578125" style="4" customWidth="1"/>
    <col min="14848" max="14848" width="25.42578125" style="4" customWidth="1"/>
    <col min="14849" max="14849" width="29.5703125" style="4" customWidth="1"/>
    <col min="14850" max="14850" width="28.7109375" style="4" customWidth="1"/>
    <col min="14851" max="14851" width="31" style="4" customWidth="1"/>
    <col min="14852" max="14852" width="29.7109375" style="4" customWidth="1"/>
    <col min="14853" max="14853" width="22" style="4" customWidth="1"/>
    <col min="14854" max="14854" width="28.7109375" style="4" customWidth="1"/>
    <col min="14855" max="14855" width="30.7109375" style="4" customWidth="1"/>
    <col min="14856" max="14856" width="29.7109375" style="4" customWidth="1"/>
    <col min="14857" max="14857" width="17.28515625" style="4" customWidth="1"/>
    <col min="14858" max="15102" width="9.140625" style="4"/>
    <col min="15103" max="15103" width="53.42578125" style="4" customWidth="1"/>
    <col min="15104" max="15104" width="25.42578125" style="4" customWidth="1"/>
    <col min="15105" max="15105" width="29.5703125" style="4" customWidth="1"/>
    <col min="15106" max="15106" width="28.7109375" style="4" customWidth="1"/>
    <col min="15107" max="15107" width="31" style="4" customWidth="1"/>
    <col min="15108" max="15108" width="29.7109375" style="4" customWidth="1"/>
    <col min="15109" max="15109" width="22" style="4" customWidth="1"/>
    <col min="15110" max="15110" width="28.7109375" style="4" customWidth="1"/>
    <col min="15111" max="15111" width="30.7109375" style="4" customWidth="1"/>
    <col min="15112" max="15112" width="29.7109375" style="4" customWidth="1"/>
    <col min="15113" max="15113" width="17.28515625" style="4" customWidth="1"/>
    <col min="15114" max="15358" width="9.140625" style="4"/>
    <col min="15359" max="15359" width="53.42578125" style="4" customWidth="1"/>
    <col min="15360" max="15360" width="25.42578125" style="4" customWidth="1"/>
    <col min="15361" max="15361" width="29.5703125" style="4" customWidth="1"/>
    <col min="15362" max="15362" width="28.7109375" style="4" customWidth="1"/>
    <col min="15363" max="15363" width="31" style="4" customWidth="1"/>
    <col min="15364" max="15364" width="29.7109375" style="4" customWidth="1"/>
    <col min="15365" max="15365" width="22" style="4" customWidth="1"/>
    <col min="15366" max="15366" width="28.7109375" style="4" customWidth="1"/>
    <col min="15367" max="15367" width="30.7109375" style="4" customWidth="1"/>
    <col min="15368" max="15368" width="29.7109375" style="4" customWidth="1"/>
    <col min="15369" max="15369" width="17.28515625" style="4" customWidth="1"/>
    <col min="15370" max="15614" width="9.140625" style="4"/>
    <col min="15615" max="15615" width="53.42578125" style="4" customWidth="1"/>
    <col min="15616" max="15616" width="25.42578125" style="4" customWidth="1"/>
    <col min="15617" max="15617" width="29.5703125" style="4" customWidth="1"/>
    <col min="15618" max="15618" width="28.7109375" style="4" customWidth="1"/>
    <col min="15619" max="15619" width="31" style="4" customWidth="1"/>
    <col min="15620" max="15620" width="29.7109375" style="4" customWidth="1"/>
    <col min="15621" max="15621" width="22" style="4" customWidth="1"/>
    <col min="15622" max="15622" width="28.7109375" style="4" customWidth="1"/>
    <col min="15623" max="15623" width="30.7109375" style="4" customWidth="1"/>
    <col min="15624" max="15624" width="29.7109375" style="4" customWidth="1"/>
    <col min="15625" max="15625" width="17.28515625" style="4" customWidth="1"/>
    <col min="15626" max="15870" width="9.140625" style="4"/>
    <col min="15871" max="15871" width="53.42578125" style="4" customWidth="1"/>
    <col min="15872" max="15872" width="25.42578125" style="4" customWidth="1"/>
    <col min="15873" max="15873" width="29.5703125" style="4" customWidth="1"/>
    <col min="15874" max="15874" width="28.7109375" style="4" customWidth="1"/>
    <col min="15875" max="15875" width="31" style="4" customWidth="1"/>
    <col min="15876" max="15876" width="29.7109375" style="4" customWidth="1"/>
    <col min="15877" max="15877" width="22" style="4" customWidth="1"/>
    <col min="15878" max="15878" width="28.7109375" style="4" customWidth="1"/>
    <col min="15879" max="15879" width="30.7109375" style="4" customWidth="1"/>
    <col min="15880" max="15880" width="29.7109375" style="4" customWidth="1"/>
    <col min="15881" max="15881" width="17.28515625" style="4" customWidth="1"/>
    <col min="15882" max="16126" width="9.140625" style="4"/>
    <col min="16127" max="16127" width="53.42578125" style="4" customWidth="1"/>
    <col min="16128" max="16128" width="25.42578125" style="4" customWidth="1"/>
    <col min="16129" max="16129" width="29.5703125" style="4" customWidth="1"/>
    <col min="16130" max="16130" width="28.7109375" style="4" customWidth="1"/>
    <col min="16131" max="16131" width="31" style="4" customWidth="1"/>
    <col min="16132" max="16132" width="29.7109375" style="4" customWidth="1"/>
    <col min="16133" max="16133" width="22" style="4" customWidth="1"/>
    <col min="16134" max="16134" width="28.7109375" style="4" customWidth="1"/>
    <col min="16135" max="16135" width="30.7109375" style="4" customWidth="1"/>
    <col min="16136" max="16136" width="29.7109375" style="4" customWidth="1"/>
    <col min="16137" max="16137" width="17.28515625" style="4" customWidth="1"/>
    <col min="16138" max="16384" width="9.140625" style="4"/>
  </cols>
  <sheetData>
    <row r="1" spans="1:10" ht="60.75" customHeight="1">
      <c r="A1" s="1"/>
      <c r="B1" s="2"/>
      <c r="C1" s="2"/>
      <c r="D1" s="2"/>
      <c r="E1" s="2"/>
      <c r="F1" s="98" t="s">
        <v>35</v>
      </c>
      <c r="G1" s="99"/>
      <c r="H1" s="99"/>
    </row>
    <row r="2" spans="1:10" ht="80.25" customHeight="1">
      <c r="A2" s="86" t="s">
        <v>39</v>
      </c>
      <c r="B2" s="86"/>
      <c r="C2" s="86"/>
      <c r="D2" s="86"/>
      <c r="E2" s="86"/>
      <c r="F2" s="86"/>
      <c r="G2" s="86"/>
      <c r="H2" s="86"/>
    </row>
    <row r="3" spans="1:10" ht="12.75" customHeight="1" thickBot="1">
      <c r="A3" s="2"/>
      <c r="B3" s="5"/>
      <c r="C3" s="5"/>
      <c r="D3" s="5"/>
      <c r="E3" s="5"/>
      <c r="F3" s="5"/>
      <c r="G3" s="5"/>
      <c r="H3" s="5"/>
    </row>
    <row r="4" spans="1:10" ht="29.25" customHeight="1">
      <c r="A4" s="87" t="s">
        <v>0</v>
      </c>
      <c r="B4" s="90" t="s">
        <v>41</v>
      </c>
      <c r="C4" s="91"/>
      <c r="D4" s="91"/>
      <c r="E4" s="91"/>
      <c r="F4" s="91"/>
      <c r="G4" s="91"/>
      <c r="H4" s="92"/>
    </row>
    <row r="5" spans="1:10" ht="19.5" customHeight="1">
      <c r="A5" s="88"/>
      <c r="B5" s="6" t="s">
        <v>1</v>
      </c>
      <c r="C5" s="7" t="s">
        <v>2</v>
      </c>
      <c r="D5" s="7" t="s">
        <v>3</v>
      </c>
      <c r="E5" s="7" t="s">
        <v>4</v>
      </c>
      <c r="F5" s="7" t="s">
        <v>5</v>
      </c>
      <c r="G5" s="7" t="s">
        <v>6</v>
      </c>
      <c r="H5" s="93" t="s">
        <v>43</v>
      </c>
    </row>
    <row r="6" spans="1:10" ht="21.75" customHeight="1">
      <c r="A6" s="88"/>
      <c r="B6" s="96" t="s">
        <v>8</v>
      </c>
      <c r="C6" s="82" t="s">
        <v>9</v>
      </c>
      <c r="D6" s="82" t="s">
        <v>10</v>
      </c>
      <c r="E6" s="82" t="s">
        <v>11</v>
      </c>
      <c r="F6" s="82" t="s">
        <v>12</v>
      </c>
      <c r="G6" s="82" t="s">
        <v>13</v>
      </c>
      <c r="H6" s="94"/>
    </row>
    <row r="7" spans="1:10" ht="24" customHeight="1">
      <c r="A7" s="88"/>
      <c r="B7" s="96"/>
      <c r="C7" s="82"/>
      <c r="D7" s="82"/>
      <c r="E7" s="82"/>
      <c r="F7" s="82"/>
      <c r="G7" s="82"/>
      <c r="H7" s="94"/>
    </row>
    <row r="8" spans="1:10" ht="37.5" customHeight="1">
      <c r="A8" s="88"/>
      <c r="B8" s="96"/>
      <c r="C8" s="82"/>
      <c r="D8" s="82"/>
      <c r="E8" s="82"/>
      <c r="F8" s="82"/>
      <c r="G8" s="82"/>
      <c r="H8" s="94"/>
    </row>
    <row r="9" spans="1:10" ht="31.5" customHeight="1" thickBot="1">
      <c r="A9" s="89"/>
      <c r="B9" s="97"/>
      <c r="C9" s="83"/>
      <c r="D9" s="83"/>
      <c r="E9" s="83"/>
      <c r="F9" s="83"/>
      <c r="G9" s="83"/>
      <c r="H9" s="95"/>
    </row>
    <row r="10" spans="1:10" ht="18" customHeight="1" thickBot="1">
      <c r="A10" s="8">
        <v>1</v>
      </c>
      <c r="B10" s="9">
        <v>2</v>
      </c>
      <c r="C10" s="10">
        <v>3</v>
      </c>
      <c r="D10" s="10">
        <v>4</v>
      </c>
      <c r="E10" s="10">
        <v>5</v>
      </c>
      <c r="F10" s="10">
        <v>6</v>
      </c>
      <c r="G10" s="10">
        <v>7</v>
      </c>
      <c r="H10" s="11">
        <v>8</v>
      </c>
    </row>
    <row r="11" spans="1:10" s="16" customFormat="1" ht="27" customHeight="1" thickTop="1">
      <c r="A11" s="12" t="s">
        <v>14</v>
      </c>
      <c r="B11" s="13" t="s">
        <v>15</v>
      </c>
      <c r="C11" s="14" t="s">
        <v>15</v>
      </c>
      <c r="D11" s="14" t="s">
        <v>15</v>
      </c>
      <c r="E11" s="14" t="s">
        <v>15</v>
      </c>
      <c r="F11" s="14" t="s">
        <v>15</v>
      </c>
      <c r="G11" s="14" t="s">
        <v>15</v>
      </c>
      <c r="H11" s="15" t="s">
        <v>15</v>
      </c>
    </row>
    <row r="12" spans="1:10" s="16" customFormat="1" ht="30.75" customHeight="1">
      <c r="A12" s="17" t="s">
        <v>16</v>
      </c>
      <c r="B12" s="18">
        <v>630</v>
      </c>
      <c r="C12" s="19">
        <v>808</v>
      </c>
      <c r="D12" s="19">
        <v>774</v>
      </c>
      <c r="E12" s="19">
        <v>472</v>
      </c>
      <c r="F12" s="19">
        <v>286</v>
      </c>
      <c r="G12" s="19">
        <v>14</v>
      </c>
      <c r="H12" s="20" t="s">
        <v>17</v>
      </c>
    </row>
    <row r="13" spans="1:10" s="16" customFormat="1" ht="30.75" customHeight="1">
      <c r="A13" s="17" t="s">
        <v>18</v>
      </c>
      <c r="B13" s="18">
        <v>22</v>
      </c>
      <c r="C13" s="19">
        <v>22</v>
      </c>
      <c r="D13" s="19">
        <v>22</v>
      </c>
      <c r="E13" s="19">
        <v>14</v>
      </c>
      <c r="F13" s="19">
        <v>22</v>
      </c>
      <c r="G13" s="19">
        <v>22</v>
      </c>
      <c r="H13" s="20" t="s">
        <v>17</v>
      </c>
    </row>
    <row r="14" spans="1:10" s="16" customFormat="1" ht="30.75" customHeight="1">
      <c r="A14" s="17" t="s">
        <v>19</v>
      </c>
      <c r="B14" s="18">
        <v>4.46</v>
      </c>
      <c r="C14" s="19">
        <v>5.76</v>
      </c>
      <c r="D14" s="19">
        <v>5.52</v>
      </c>
      <c r="E14" s="19">
        <v>3.78</v>
      </c>
      <c r="F14" s="19">
        <v>2.86</v>
      </c>
      <c r="G14" s="19">
        <v>0.5</v>
      </c>
      <c r="H14" s="21" t="s">
        <v>17</v>
      </c>
    </row>
    <row r="15" spans="1:10" s="16" customFormat="1" ht="30.75" customHeight="1">
      <c r="A15" s="17" t="s">
        <v>20</v>
      </c>
      <c r="B15" s="18">
        <f t="shared" ref="B15:G15" si="0">B14*B16</f>
        <v>75.819999999999993</v>
      </c>
      <c r="C15" s="22">
        <f t="shared" si="0"/>
        <v>46.08</v>
      </c>
      <c r="D15" s="22">
        <f t="shared" si="0"/>
        <v>44.16</v>
      </c>
      <c r="E15" s="22">
        <f t="shared" si="0"/>
        <v>30.24</v>
      </c>
      <c r="F15" s="22">
        <f t="shared" si="0"/>
        <v>20.02</v>
      </c>
      <c r="G15" s="22">
        <f t="shared" si="0"/>
        <v>15</v>
      </c>
      <c r="H15" s="21">
        <f>SUM(B15:G15)</f>
        <v>231.32000000000002</v>
      </c>
      <c r="I15" s="23"/>
      <c r="J15" s="23"/>
    </row>
    <row r="16" spans="1:10" ht="43.5" customHeight="1">
      <c r="A16" s="17" t="s">
        <v>21</v>
      </c>
      <c r="B16" s="24">
        <v>17</v>
      </c>
      <c r="C16" s="25">
        <v>8</v>
      </c>
      <c r="D16" s="25">
        <v>8</v>
      </c>
      <c r="E16" s="25">
        <v>8</v>
      </c>
      <c r="F16" s="25">
        <v>7</v>
      </c>
      <c r="G16" s="25">
        <v>30</v>
      </c>
      <c r="H16" s="21">
        <f>SUM(B16:G16)</f>
        <v>78</v>
      </c>
      <c r="I16" s="26"/>
      <c r="J16" s="26"/>
    </row>
    <row r="17" spans="1:11" ht="20.25">
      <c r="A17" s="17" t="s">
        <v>22</v>
      </c>
      <c r="B17" s="24">
        <f t="shared" ref="B17:G17" si="1">B13*B18*B16*2</f>
        <v>561</v>
      </c>
      <c r="C17" s="25">
        <f t="shared" si="1"/>
        <v>264</v>
      </c>
      <c r="D17" s="25">
        <f t="shared" si="1"/>
        <v>264</v>
      </c>
      <c r="E17" s="25">
        <f t="shared" si="1"/>
        <v>112</v>
      </c>
      <c r="F17" s="25">
        <f t="shared" si="1"/>
        <v>231</v>
      </c>
      <c r="G17" s="25">
        <f t="shared" si="1"/>
        <v>990</v>
      </c>
      <c r="H17" s="27">
        <f>SUM(B17:G17)</f>
        <v>2422</v>
      </c>
      <c r="I17" s="26"/>
      <c r="J17" s="26"/>
    </row>
    <row r="18" spans="1:11" ht="22.5" customHeight="1">
      <c r="A18" s="17" t="s">
        <v>23</v>
      </c>
      <c r="B18" s="28">
        <v>0.75</v>
      </c>
      <c r="C18" s="29">
        <v>0.75</v>
      </c>
      <c r="D18" s="29">
        <v>0.75</v>
      </c>
      <c r="E18" s="29">
        <v>0.5</v>
      </c>
      <c r="F18" s="29">
        <v>0.75</v>
      </c>
      <c r="G18" s="29">
        <v>0.75</v>
      </c>
      <c r="H18" s="30" t="s">
        <v>17</v>
      </c>
      <c r="I18" s="31"/>
      <c r="J18" s="26"/>
    </row>
    <row r="19" spans="1:11" ht="39.75" customHeight="1">
      <c r="A19" s="36" t="s">
        <v>24</v>
      </c>
      <c r="B19" s="33">
        <f>'прил № 6 РАСЧЕТ ВОЗДУХ'!B20</f>
        <v>99636.800000000003</v>
      </c>
      <c r="C19" s="68">
        <f>B19</f>
        <v>99636.800000000003</v>
      </c>
      <c r="D19" s="68">
        <f>C19</f>
        <v>99636.800000000003</v>
      </c>
      <c r="E19" s="68">
        <f>D19</f>
        <v>99636.800000000003</v>
      </c>
      <c r="F19" s="68">
        <f>E19</f>
        <v>99636.800000000003</v>
      </c>
      <c r="G19" s="68">
        <f>'прил № 6 РАСЧЕТ ВОЗДУХ'!G20</f>
        <v>126716.98</v>
      </c>
      <c r="H19" s="69" t="s">
        <v>17</v>
      </c>
      <c r="I19" s="32"/>
      <c r="J19" s="26"/>
    </row>
    <row r="20" spans="1:11" ht="63.75" customHeight="1">
      <c r="A20" s="36" t="s">
        <v>25</v>
      </c>
      <c r="B20" s="33">
        <v>4843.1499999999996</v>
      </c>
      <c r="C20" s="34">
        <v>4391</v>
      </c>
      <c r="D20" s="34">
        <v>4711.21</v>
      </c>
      <c r="E20" s="34">
        <v>5685.74</v>
      </c>
      <c r="F20" s="34">
        <v>2369.5500000000002</v>
      </c>
      <c r="G20" s="34">
        <v>1212.73</v>
      </c>
      <c r="H20" s="37" t="s">
        <v>17</v>
      </c>
      <c r="I20" s="26"/>
      <c r="J20" s="26"/>
    </row>
    <row r="21" spans="1:11" ht="46.5" customHeight="1">
      <c r="A21" s="17" t="s">
        <v>26</v>
      </c>
      <c r="B21" s="28">
        <f t="shared" ref="B21:G21" si="2">B22/B20</f>
        <v>0.57469622043504753</v>
      </c>
      <c r="C21" s="29">
        <f t="shared" si="2"/>
        <v>0.56545206103393308</v>
      </c>
      <c r="D21" s="29">
        <f t="shared" si="2"/>
        <v>0.56638952625758565</v>
      </c>
      <c r="E21" s="29">
        <f t="shared" si="2"/>
        <v>0.40049316359875758</v>
      </c>
      <c r="F21" s="29">
        <f t="shared" si="2"/>
        <v>0.58096263003523863</v>
      </c>
      <c r="G21" s="29">
        <f t="shared" si="2"/>
        <v>0.59969655240655373</v>
      </c>
      <c r="H21" s="21" t="s">
        <v>17</v>
      </c>
      <c r="J21" s="35"/>
    </row>
    <row r="22" spans="1:11" ht="48" customHeight="1">
      <c r="A22" s="36" t="s">
        <v>27</v>
      </c>
      <c r="B22" s="33">
        <v>2783.34</v>
      </c>
      <c r="C22" s="34">
        <v>2482.9</v>
      </c>
      <c r="D22" s="34">
        <v>2668.38</v>
      </c>
      <c r="E22" s="34">
        <v>2277.1</v>
      </c>
      <c r="F22" s="34">
        <v>1376.62</v>
      </c>
      <c r="G22" s="34">
        <f>'прил № 6 РАСЧЕТ ВОЗДУХ'!G23</f>
        <v>727.27</v>
      </c>
      <c r="H22" s="37" t="s">
        <v>17</v>
      </c>
      <c r="I22" s="38"/>
      <c r="J22" s="38"/>
      <c r="K22" s="39"/>
    </row>
    <row r="23" spans="1:11" ht="27" customHeight="1">
      <c r="A23" s="40" t="s">
        <v>28</v>
      </c>
      <c r="B23" s="41">
        <f>B19*B15</f>
        <v>7554462.176</v>
      </c>
      <c r="C23" s="42">
        <f t="shared" ref="C23:G23" si="3">C19*C15</f>
        <v>4591263.7439999999</v>
      </c>
      <c r="D23" s="42">
        <f t="shared" si="3"/>
        <v>4399961.0879999995</v>
      </c>
      <c r="E23" s="42">
        <f t="shared" si="3"/>
        <v>3013016.8319999999</v>
      </c>
      <c r="F23" s="42">
        <f t="shared" si="3"/>
        <v>1994728.736</v>
      </c>
      <c r="G23" s="42">
        <f t="shared" si="3"/>
        <v>1900754.7</v>
      </c>
      <c r="H23" s="43">
        <f t="shared" ref="H23:H28" si="4">SUM(B23:G23)</f>
        <v>23454187.276000001</v>
      </c>
    </row>
    <row r="24" spans="1:11" ht="27" customHeight="1">
      <c r="A24" s="40" t="s">
        <v>29</v>
      </c>
      <c r="B24" s="41">
        <f>B25+B26</f>
        <v>1639526.43</v>
      </c>
      <c r="C24" s="42">
        <f t="shared" ref="C24:G24" si="5">C25+C26</f>
        <v>688259.88</v>
      </c>
      <c r="D24" s="42">
        <f t="shared" si="5"/>
        <v>739674.94000000006</v>
      </c>
      <c r="E24" s="42">
        <f t="shared" si="5"/>
        <v>267786.95999999996</v>
      </c>
      <c r="F24" s="42">
        <f t="shared" si="5"/>
        <v>333899.18</v>
      </c>
      <c r="G24" s="42">
        <f t="shared" si="5"/>
        <v>755997.16999999993</v>
      </c>
      <c r="H24" s="43">
        <f t="shared" si="4"/>
        <v>4425144.5600000005</v>
      </c>
    </row>
    <row r="25" spans="1:11" ht="47.25" customHeight="1">
      <c r="A25" s="36" t="s">
        <v>30</v>
      </c>
      <c r="B25" s="76">
        <f>B22*B17</f>
        <v>1561453.74</v>
      </c>
      <c r="C25" s="45">
        <f t="shared" ref="C25:G25" si="6">C22*C17</f>
        <v>655485.6</v>
      </c>
      <c r="D25" s="45">
        <f t="shared" si="6"/>
        <v>704452.32000000007</v>
      </c>
      <c r="E25" s="45">
        <f t="shared" si="6"/>
        <v>255035.19999999998</v>
      </c>
      <c r="F25" s="45">
        <f t="shared" si="6"/>
        <v>317999.21999999997</v>
      </c>
      <c r="G25" s="45">
        <f t="shared" si="6"/>
        <v>719997.29999999993</v>
      </c>
      <c r="H25" s="46">
        <f t="shared" si="4"/>
        <v>4214423.38</v>
      </c>
    </row>
    <row r="26" spans="1:11" ht="65.25" customHeight="1">
      <c r="A26" s="36" t="s">
        <v>31</v>
      </c>
      <c r="B26" s="47">
        <f>ROUND(B25*$I$26,2)</f>
        <v>78072.69</v>
      </c>
      <c r="C26" s="45">
        <f t="shared" ref="C26:G26" si="7">ROUND(C25*$I$26,2)</f>
        <v>32774.28</v>
      </c>
      <c r="D26" s="45">
        <f t="shared" si="7"/>
        <v>35222.620000000003</v>
      </c>
      <c r="E26" s="45">
        <f t="shared" si="7"/>
        <v>12751.76</v>
      </c>
      <c r="F26" s="45">
        <f t="shared" si="7"/>
        <v>15899.96</v>
      </c>
      <c r="G26" s="45">
        <f t="shared" si="7"/>
        <v>35999.870000000003</v>
      </c>
      <c r="H26" s="46">
        <f t="shared" si="4"/>
        <v>210721.18</v>
      </c>
      <c r="I26" s="48">
        <v>0.05</v>
      </c>
      <c r="J26" s="39"/>
    </row>
    <row r="27" spans="1:11" ht="30" customHeight="1">
      <c r="A27" s="36" t="s">
        <v>40</v>
      </c>
      <c r="B27" s="78">
        <f>B28/B15</f>
        <v>-78012.869242943823</v>
      </c>
      <c r="C27" s="78">
        <f t="shared" ref="C27:G27" si="8">C28/C15</f>
        <v>-84700.604687500003</v>
      </c>
      <c r="D27" s="78">
        <f t="shared" si="8"/>
        <v>-82886.914583333331</v>
      </c>
      <c r="E27" s="78">
        <f t="shared" si="8"/>
        <v>-90781.411111111112</v>
      </c>
      <c r="F27" s="78">
        <f t="shared" si="8"/>
        <v>-82958.519280719294</v>
      </c>
      <c r="G27" s="78">
        <f t="shared" si="8"/>
        <v>-76317.168666666665</v>
      </c>
      <c r="H27" s="46"/>
      <c r="I27" s="48"/>
      <c r="J27" s="39"/>
    </row>
    <row r="28" spans="1:11" ht="27" customHeight="1">
      <c r="A28" s="40" t="s">
        <v>32</v>
      </c>
      <c r="B28" s="49">
        <f t="shared" ref="B28:G28" si="9">B24-B23</f>
        <v>-5914935.7460000003</v>
      </c>
      <c r="C28" s="50">
        <f t="shared" si="9"/>
        <v>-3903003.8640000001</v>
      </c>
      <c r="D28" s="50">
        <f t="shared" si="9"/>
        <v>-3660286.1479999996</v>
      </c>
      <c r="E28" s="50">
        <f t="shared" si="9"/>
        <v>-2745229.872</v>
      </c>
      <c r="F28" s="42">
        <f t="shared" si="9"/>
        <v>-1660829.5560000001</v>
      </c>
      <c r="G28" s="42">
        <f t="shared" si="9"/>
        <v>-1144757.53</v>
      </c>
      <c r="H28" s="43">
        <f t="shared" si="4"/>
        <v>-19029042.716000002</v>
      </c>
    </row>
    <row r="29" spans="1:11" ht="27" customHeight="1" thickBot="1">
      <c r="A29" s="51" t="s">
        <v>33</v>
      </c>
      <c r="B29" s="70">
        <f>ROUND(B28/1000,2)</f>
        <v>-5914.94</v>
      </c>
      <c r="C29" s="71">
        <f t="shared" ref="C29:G29" si="10">ROUND(C28/1000,2)</f>
        <v>-3903</v>
      </c>
      <c r="D29" s="71">
        <f t="shared" si="10"/>
        <v>-3660.29</v>
      </c>
      <c r="E29" s="71">
        <f t="shared" si="10"/>
        <v>-2745.23</v>
      </c>
      <c r="F29" s="71">
        <f t="shared" si="10"/>
        <v>-1660.83</v>
      </c>
      <c r="G29" s="71">
        <f t="shared" si="10"/>
        <v>-1144.76</v>
      </c>
      <c r="H29" s="72">
        <f>SUM(B29:G29)</f>
        <v>-19029.05</v>
      </c>
      <c r="I29" s="52"/>
      <c r="J29" s="26"/>
    </row>
    <row r="30" spans="1:11" ht="28.5" customHeight="1">
      <c r="A30" s="53"/>
      <c r="B30" s="54"/>
      <c r="C30" s="54"/>
      <c r="D30" s="54"/>
      <c r="E30" s="54"/>
      <c r="F30" s="54"/>
      <c r="G30" s="54"/>
      <c r="H30" s="54"/>
      <c r="I30" s="52"/>
    </row>
    <row r="31" spans="1:11" ht="16.899999999999999" customHeight="1">
      <c r="A31" s="2"/>
      <c r="B31" s="2"/>
      <c r="C31" s="2"/>
      <c r="D31" s="2"/>
      <c r="E31" s="2"/>
      <c r="F31" s="2"/>
      <c r="G31" s="2"/>
      <c r="H31" s="55"/>
    </row>
    <row r="32" spans="1:11" ht="28.5" customHeight="1">
      <c r="A32" s="84"/>
      <c r="B32" s="85"/>
      <c r="C32" s="85"/>
      <c r="D32" s="85"/>
      <c r="E32" s="85"/>
      <c r="F32" s="85"/>
      <c r="G32" s="85"/>
      <c r="H32" s="85"/>
    </row>
    <row r="33" spans="1:8" ht="26.25">
      <c r="A33" s="56"/>
      <c r="H33" s="80"/>
    </row>
    <row r="34" spans="1:8" ht="21" customHeight="1">
      <c r="A34" s="57"/>
    </row>
    <row r="38" spans="1:8" ht="20.25">
      <c r="B38" s="58"/>
      <c r="C38" s="58"/>
      <c r="D38" s="58"/>
      <c r="E38" s="58"/>
      <c r="F38" s="58"/>
      <c r="G38" s="58"/>
      <c r="H38" s="58"/>
    </row>
    <row r="40" spans="1:8" ht="20.25" customHeight="1">
      <c r="A40" s="59"/>
      <c r="B40" s="60"/>
      <c r="C40" s="60"/>
      <c r="D40" s="60"/>
      <c r="E40" s="60"/>
      <c r="F40" s="60"/>
      <c r="G40" s="60"/>
      <c r="H40" s="61"/>
    </row>
    <row r="41" spans="1:8" ht="20.25">
      <c r="A41" s="59"/>
      <c r="B41" s="58"/>
      <c r="C41" s="58"/>
      <c r="D41" s="58"/>
      <c r="E41" s="58"/>
      <c r="F41" s="58"/>
      <c r="G41" s="58"/>
    </row>
    <row r="42" spans="1:8" ht="14.25">
      <c r="A42" s="59"/>
      <c r="E42" s="59"/>
    </row>
    <row r="44" spans="1:8" ht="44.25" customHeight="1">
      <c r="B44" s="62"/>
      <c r="C44" s="62"/>
      <c r="D44" s="62"/>
      <c r="E44" s="62"/>
      <c r="F44" s="62"/>
      <c r="G44" s="63"/>
      <c r="H44" s="64"/>
    </row>
    <row r="45" spans="1:8" ht="23.25">
      <c r="B45" s="65"/>
      <c r="C45" s="65"/>
      <c r="D45" s="65"/>
      <c r="E45" s="65"/>
      <c r="F45" s="65"/>
      <c r="G45" s="65"/>
    </row>
    <row r="46" spans="1:8" ht="25.5">
      <c r="B46" s="62"/>
      <c r="C46" s="62"/>
      <c r="D46" s="62"/>
      <c r="E46" s="62"/>
      <c r="F46" s="62"/>
      <c r="G46" s="66"/>
      <c r="H46" s="58"/>
    </row>
    <row r="51" spans="2:8" ht="34.5" customHeight="1">
      <c r="B51" s="63"/>
      <c r="C51" s="63"/>
      <c r="D51" s="63"/>
      <c r="E51" s="63"/>
      <c r="F51" s="63"/>
      <c r="H51" s="58"/>
    </row>
  </sheetData>
  <mergeCells count="12">
    <mergeCell ref="E6:E9"/>
    <mergeCell ref="F6:F9"/>
    <mergeCell ref="G6:G9"/>
    <mergeCell ref="A32:H32"/>
    <mergeCell ref="F1:H1"/>
    <mergeCell ref="A2:H2"/>
    <mergeCell ref="A4:A9"/>
    <mergeCell ref="B4:H4"/>
    <mergeCell ref="H5:H9"/>
    <mergeCell ref="B6:B9"/>
    <mergeCell ref="C6:C9"/>
    <mergeCell ref="D6:D9"/>
  </mergeCells>
  <pageMargins left="0.59" right="0.17" top="0.35" bottom="0.22" header="0.3" footer="0.17"/>
  <pageSetup paperSize="9" scale="56" fitToHeight="0" orientation="landscape" horizontalDpi="4294967294" verticalDpi="4294967294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FF0000"/>
    <pageSetUpPr fitToPage="1"/>
  </sheetPr>
  <dimension ref="A1:K51"/>
  <sheetViews>
    <sheetView view="pageBreakPreview" zoomScale="45" zoomScaleSheetLayoutView="45" workbookViewId="0">
      <selection activeCell="E19" sqref="E19"/>
    </sheetView>
  </sheetViews>
  <sheetFormatPr defaultRowHeight="12.75"/>
  <cols>
    <col min="1" max="1" width="53.42578125" style="4" customWidth="1"/>
    <col min="2" max="2" width="25.42578125" style="4" customWidth="1"/>
    <col min="3" max="3" width="29.5703125" style="4" customWidth="1"/>
    <col min="4" max="4" width="28.7109375" style="4" customWidth="1"/>
    <col min="5" max="5" width="31" style="4" customWidth="1"/>
    <col min="6" max="6" width="29.7109375" style="4" customWidth="1"/>
    <col min="7" max="7" width="22" style="4" customWidth="1"/>
    <col min="8" max="8" width="28.7109375" style="4" customWidth="1"/>
    <col min="9" max="9" width="17.28515625" style="4" customWidth="1"/>
    <col min="10" max="254" width="9.140625" style="4"/>
    <col min="255" max="255" width="53.42578125" style="4" customWidth="1"/>
    <col min="256" max="256" width="25.42578125" style="4" customWidth="1"/>
    <col min="257" max="257" width="29.5703125" style="4" customWidth="1"/>
    <col min="258" max="258" width="28.7109375" style="4" customWidth="1"/>
    <col min="259" max="259" width="31" style="4" customWidth="1"/>
    <col min="260" max="260" width="29.7109375" style="4" customWidth="1"/>
    <col min="261" max="261" width="22" style="4" customWidth="1"/>
    <col min="262" max="262" width="28.7109375" style="4" customWidth="1"/>
    <col min="263" max="263" width="30.7109375" style="4" customWidth="1"/>
    <col min="264" max="264" width="29.7109375" style="4" customWidth="1"/>
    <col min="265" max="265" width="17.28515625" style="4" customWidth="1"/>
    <col min="266" max="510" width="9.140625" style="4"/>
    <col min="511" max="511" width="53.42578125" style="4" customWidth="1"/>
    <col min="512" max="512" width="25.42578125" style="4" customWidth="1"/>
    <col min="513" max="513" width="29.5703125" style="4" customWidth="1"/>
    <col min="514" max="514" width="28.7109375" style="4" customWidth="1"/>
    <col min="515" max="515" width="31" style="4" customWidth="1"/>
    <col min="516" max="516" width="29.7109375" style="4" customWidth="1"/>
    <col min="517" max="517" width="22" style="4" customWidth="1"/>
    <col min="518" max="518" width="28.7109375" style="4" customWidth="1"/>
    <col min="519" max="519" width="30.7109375" style="4" customWidth="1"/>
    <col min="520" max="520" width="29.7109375" style="4" customWidth="1"/>
    <col min="521" max="521" width="17.28515625" style="4" customWidth="1"/>
    <col min="522" max="766" width="9.140625" style="4"/>
    <col min="767" max="767" width="53.42578125" style="4" customWidth="1"/>
    <col min="768" max="768" width="25.42578125" style="4" customWidth="1"/>
    <col min="769" max="769" width="29.5703125" style="4" customWidth="1"/>
    <col min="770" max="770" width="28.7109375" style="4" customWidth="1"/>
    <col min="771" max="771" width="31" style="4" customWidth="1"/>
    <col min="772" max="772" width="29.7109375" style="4" customWidth="1"/>
    <col min="773" max="773" width="22" style="4" customWidth="1"/>
    <col min="774" max="774" width="28.7109375" style="4" customWidth="1"/>
    <col min="775" max="775" width="30.7109375" style="4" customWidth="1"/>
    <col min="776" max="776" width="29.7109375" style="4" customWidth="1"/>
    <col min="777" max="777" width="17.28515625" style="4" customWidth="1"/>
    <col min="778" max="1022" width="9.140625" style="4"/>
    <col min="1023" max="1023" width="53.42578125" style="4" customWidth="1"/>
    <col min="1024" max="1024" width="25.42578125" style="4" customWidth="1"/>
    <col min="1025" max="1025" width="29.5703125" style="4" customWidth="1"/>
    <col min="1026" max="1026" width="28.7109375" style="4" customWidth="1"/>
    <col min="1027" max="1027" width="31" style="4" customWidth="1"/>
    <col min="1028" max="1028" width="29.7109375" style="4" customWidth="1"/>
    <col min="1029" max="1029" width="22" style="4" customWidth="1"/>
    <col min="1030" max="1030" width="28.7109375" style="4" customWidth="1"/>
    <col min="1031" max="1031" width="30.7109375" style="4" customWidth="1"/>
    <col min="1032" max="1032" width="29.7109375" style="4" customWidth="1"/>
    <col min="1033" max="1033" width="17.28515625" style="4" customWidth="1"/>
    <col min="1034" max="1278" width="9.140625" style="4"/>
    <col min="1279" max="1279" width="53.42578125" style="4" customWidth="1"/>
    <col min="1280" max="1280" width="25.42578125" style="4" customWidth="1"/>
    <col min="1281" max="1281" width="29.5703125" style="4" customWidth="1"/>
    <col min="1282" max="1282" width="28.7109375" style="4" customWidth="1"/>
    <col min="1283" max="1283" width="31" style="4" customWidth="1"/>
    <col min="1284" max="1284" width="29.7109375" style="4" customWidth="1"/>
    <col min="1285" max="1285" width="22" style="4" customWidth="1"/>
    <col min="1286" max="1286" width="28.7109375" style="4" customWidth="1"/>
    <col min="1287" max="1287" width="30.7109375" style="4" customWidth="1"/>
    <col min="1288" max="1288" width="29.7109375" style="4" customWidth="1"/>
    <col min="1289" max="1289" width="17.28515625" style="4" customWidth="1"/>
    <col min="1290" max="1534" width="9.140625" style="4"/>
    <col min="1535" max="1535" width="53.42578125" style="4" customWidth="1"/>
    <col min="1536" max="1536" width="25.42578125" style="4" customWidth="1"/>
    <col min="1537" max="1537" width="29.5703125" style="4" customWidth="1"/>
    <col min="1538" max="1538" width="28.7109375" style="4" customWidth="1"/>
    <col min="1539" max="1539" width="31" style="4" customWidth="1"/>
    <col min="1540" max="1540" width="29.7109375" style="4" customWidth="1"/>
    <col min="1541" max="1541" width="22" style="4" customWidth="1"/>
    <col min="1542" max="1542" width="28.7109375" style="4" customWidth="1"/>
    <col min="1543" max="1543" width="30.7109375" style="4" customWidth="1"/>
    <col min="1544" max="1544" width="29.7109375" style="4" customWidth="1"/>
    <col min="1545" max="1545" width="17.28515625" style="4" customWidth="1"/>
    <col min="1546" max="1790" width="9.140625" style="4"/>
    <col min="1791" max="1791" width="53.42578125" style="4" customWidth="1"/>
    <col min="1792" max="1792" width="25.42578125" style="4" customWidth="1"/>
    <col min="1793" max="1793" width="29.5703125" style="4" customWidth="1"/>
    <col min="1794" max="1794" width="28.7109375" style="4" customWidth="1"/>
    <col min="1795" max="1795" width="31" style="4" customWidth="1"/>
    <col min="1796" max="1796" width="29.7109375" style="4" customWidth="1"/>
    <col min="1797" max="1797" width="22" style="4" customWidth="1"/>
    <col min="1798" max="1798" width="28.7109375" style="4" customWidth="1"/>
    <col min="1799" max="1799" width="30.7109375" style="4" customWidth="1"/>
    <col min="1800" max="1800" width="29.7109375" style="4" customWidth="1"/>
    <col min="1801" max="1801" width="17.28515625" style="4" customWidth="1"/>
    <col min="1802" max="2046" width="9.140625" style="4"/>
    <col min="2047" max="2047" width="53.42578125" style="4" customWidth="1"/>
    <col min="2048" max="2048" width="25.42578125" style="4" customWidth="1"/>
    <col min="2049" max="2049" width="29.5703125" style="4" customWidth="1"/>
    <col min="2050" max="2050" width="28.7109375" style="4" customWidth="1"/>
    <col min="2051" max="2051" width="31" style="4" customWidth="1"/>
    <col min="2052" max="2052" width="29.7109375" style="4" customWidth="1"/>
    <col min="2053" max="2053" width="22" style="4" customWidth="1"/>
    <col min="2054" max="2054" width="28.7109375" style="4" customWidth="1"/>
    <col min="2055" max="2055" width="30.7109375" style="4" customWidth="1"/>
    <col min="2056" max="2056" width="29.7109375" style="4" customWidth="1"/>
    <col min="2057" max="2057" width="17.28515625" style="4" customWidth="1"/>
    <col min="2058" max="2302" width="9.140625" style="4"/>
    <col min="2303" max="2303" width="53.42578125" style="4" customWidth="1"/>
    <col min="2304" max="2304" width="25.42578125" style="4" customWidth="1"/>
    <col min="2305" max="2305" width="29.5703125" style="4" customWidth="1"/>
    <col min="2306" max="2306" width="28.7109375" style="4" customWidth="1"/>
    <col min="2307" max="2307" width="31" style="4" customWidth="1"/>
    <col min="2308" max="2308" width="29.7109375" style="4" customWidth="1"/>
    <col min="2309" max="2309" width="22" style="4" customWidth="1"/>
    <col min="2310" max="2310" width="28.7109375" style="4" customWidth="1"/>
    <col min="2311" max="2311" width="30.7109375" style="4" customWidth="1"/>
    <col min="2312" max="2312" width="29.7109375" style="4" customWidth="1"/>
    <col min="2313" max="2313" width="17.28515625" style="4" customWidth="1"/>
    <col min="2314" max="2558" width="9.140625" style="4"/>
    <col min="2559" max="2559" width="53.42578125" style="4" customWidth="1"/>
    <col min="2560" max="2560" width="25.42578125" style="4" customWidth="1"/>
    <col min="2561" max="2561" width="29.5703125" style="4" customWidth="1"/>
    <col min="2562" max="2562" width="28.7109375" style="4" customWidth="1"/>
    <col min="2563" max="2563" width="31" style="4" customWidth="1"/>
    <col min="2564" max="2564" width="29.7109375" style="4" customWidth="1"/>
    <col min="2565" max="2565" width="22" style="4" customWidth="1"/>
    <col min="2566" max="2566" width="28.7109375" style="4" customWidth="1"/>
    <col min="2567" max="2567" width="30.7109375" style="4" customWidth="1"/>
    <col min="2568" max="2568" width="29.7109375" style="4" customWidth="1"/>
    <col min="2569" max="2569" width="17.28515625" style="4" customWidth="1"/>
    <col min="2570" max="2814" width="9.140625" style="4"/>
    <col min="2815" max="2815" width="53.42578125" style="4" customWidth="1"/>
    <col min="2816" max="2816" width="25.42578125" style="4" customWidth="1"/>
    <col min="2817" max="2817" width="29.5703125" style="4" customWidth="1"/>
    <col min="2818" max="2818" width="28.7109375" style="4" customWidth="1"/>
    <col min="2819" max="2819" width="31" style="4" customWidth="1"/>
    <col min="2820" max="2820" width="29.7109375" style="4" customWidth="1"/>
    <col min="2821" max="2821" width="22" style="4" customWidth="1"/>
    <col min="2822" max="2822" width="28.7109375" style="4" customWidth="1"/>
    <col min="2823" max="2823" width="30.7109375" style="4" customWidth="1"/>
    <col min="2824" max="2824" width="29.7109375" style="4" customWidth="1"/>
    <col min="2825" max="2825" width="17.28515625" style="4" customWidth="1"/>
    <col min="2826" max="3070" width="9.140625" style="4"/>
    <col min="3071" max="3071" width="53.42578125" style="4" customWidth="1"/>
    <col min="3072" max="3072" width="25.42578125" style="4" customWidth="1"/>
    <col min="3073" max="3073" width="29.5703125" style="4" customWidth="1"/>
    <col min="3074" max="3074" width="28.7109375" style="4" customWidth="1"/>
    <col min="3075" max="3075" width="31" style="4" customWidth="1"/>
    <col min="3076" max="3076" width="29.7109375" style="4" customWidth="1"/>
    <col min="3077" max="3077" width="22" style="4" customWidth="1"/>
    <col min="3078" max="3078" width="28.7109375" style="4" customWidth="1"/>
    <col min="3079" max="3079" width="30.7109375" style="4" customWidth="1"/>
    <col min="3080" max="3080" width="29.7109375" style="4" customWidth="1"/>
    <col min="3081" max="3081" width="17.28515625" style="4" customWidth="1"/>
    <col min="3082" max="3326" width="9.140625" style="4"/>
    <col min="3327" max="3327" width="53.42578125" style="4" customWidth="1"/>
    <col min="3328" max="3328" width="25.42578125" style="4" customWidth="1"/>
    <col min="3329" max="3329" width="29.5703125" style="4" customWidth="1"/>
    <col min="3330" max="3330" width="28.7109375" style="4" customWidth="1"/>
    <col min="3331" max="3331" width="31" style="4" customWidth="1"/>
    <col min="3332" max="3332" width="29.7109375" style="4" customWidth="1"/>
    <col min="3333" max="3333" width="22" style="4" customWidth="1"/>
    <col min="3334" max="3334" width="28.7109375" style="4" customWidth="1"/>
    <col min="3335" max="3335" width="30.7109375" style="4" customWidth="1"/>
    <col min="3336" max="3336" width="29.7109375" style="4" customWidth="1"/>
    <col min="3337" max="3337" width="17.28515625" style="4" customWidth="1"/>
    <col min="3338" max="3582" width="9.140625" style="4"/>
    <col min="3583" max="3583" width="53.42578125" style="4" customWidth="1"/>
    <col min="3584" max="3584" width="25.42578125" style="4" customWidth="1"/>
    <col min="3585" max="3585" width="29.5703125" style="4" customWidth="1"/>
    <col min="3586" max="3586" width="28.7109375" style="4" customWidth="1"/>
    <col min="3587" max="3587" width="31" style="4" customWidth="1"/>
    <col min="3588" max="3588" width="29.7109375" style="4" customWidth="1"/>
    <col min="3589" max="3589" width="22" style="4" customWidth="1"/>
    <col min="3590" max="3590" width="28.7109375" style="4" customWidth="1"/>
    <col min="3591" max="3591" width="30.7109375" style="4" customWidth="1"/>
    <col min="3592" max="3592" width="29.7109375" style="4" customWidth="1"/>
    <col min="3593" max="3593" width="17.28515625" style="4" customWidth="1"/>
    <col min="3594" max="3838" width="9.140625" style="4"/>
    <col min="3839" max="3839" width="53.42578125" style="4" customWidth="1"/>
    <col min="3840" max="3840" width="25.42578125" style="4" customWidth="1"/>
    <col min="3841" max="3841" width="29.5703125" style="4" customWidth="1"/>
    <col min="3842" max="3842" width="28.7109375" style="4" customWidth="1"/>
    <col min="3843" max="3843" width="31" style="4" customWidth="1"/>
    <col min="3844" max="3844" width="29.7109375" style="4" customWidth="1"/>
    <col min="3845" max="3845" width="22" style="4" customWidth="1"/>
    <col min="3846" max="3846" width="28.7109375" style="4" customWidth="1"/>
    <col min="3847" max="3847" width="30.7109375" style="4" customWidth="1"/>
    <col min="3848" max="3848" width="29.7109375" style="4" customWidth="1"/>
    <col min="3849" max="3849" width="17.28515625" style="4" customWidth="1"/>
    <col min="3850" max="4094" width="9.140625" style="4"/>
    <col min="4095" max="4095" width="53.42578125" style="4" customWidth="1"/>
    <col min="4096" max="4096" width="25.42578125" style="4" customWidth="1"/>
    <col min="4097" max="4097" width="29.5703125" style="4" customWidth="1"/>
    <col min="4098" max="4098" width="28.7109375" style="4" customWidth="1"/>
    <col min="4099" max="4099" width="31" style="4" customWidth="1"/>
    <col min="4100" max="4100" width="29.7109375" style="4" customWidth="1"/>
    <col min="4101" max="4101" width="22" style="4" customWidth="1"/>
    <col min="4102" max="4102" width="28.7109375" style="4" customWidth="1"/>
    <col min="4103" max="4103" width="30.7109375" style="4" customWidth="1"/>
    <col min="4104" max="4104" width="29.7109375" style="4" customWidth="1"/>
    <col min="4105" max="4105" width="17.28515625" style="4" customWidth="1"/>
    <col min="4106" max="4350" width="9.140625" style="4"/>
    <col min="4351" max="4351" width="53.42578125" style="4" customWidth="1"/>
    <col min="4352" max="4352" width="25.42578125" style="4" customWidth="1"/>
    <col min="4353" max="4353" width="29.5703125" style="4" customWidth="1"/>
    <col min="4354" max="4354" width="28.7109375" style="4" customWidth="1"/>
    <col min="4355" max="4355" width="31" style="4" customWidth="1"/>
    <col min="4356" max="4356" width="29.7109375" style="4" customWidth="1"/>
    <col min="4357" max="4357" width="22" style="4" customWidth="1"/>
    <col min="4358" max="4358" width="28.7109375" style="4" customWidth="1"/>
    <col min="4359" max="4359" width="30.7109375" style="4" customWidth="1"/>
    <col min="4360" max="4360" width="29.7109375" style="4" customWidth="1"/>
    <col min="4361" max="4361" width="17.28515625" style="4" customWidth="1"/>
    <col min="4362" max="4606" width="9.140625" style="4"/>
    <col min="4607" max="4607" width="53.42578125" style="4" customWidth="1"/>
    <col min="4608" max="4608" width="25.42578125" style="4" customWidth="1"/>
    <col min="4609" max="4609" width="29.5703125" style="4" customWidth="1"/>
    <col min="4610" max="4610" width="28.7109375" style="4" customWidth="1"/>
    <col min="4611" max="4611" width="31" style="4" customWidth="1"/>
    <col min="4612" max="4612" width="29.7109375" style="4" customWidth="1"/>
    <col min="4613" max="4613" width="22" style="4" customWidth="1"/>
    <col min="4614" max="4614" width="28.7109375" style="4" customWidth="1"/>
    <col min="4615" max="4615" width="30.7109375" style="4" customWidth="1"/>
    <col min="4616" max="4616" width="29.7109375" style="4" customWidth="1"/>
    <col min="4617" max="4617" width="17.28515625" style="4" customWidth="1"/>
    <col min="4618" max="4862" width="9.140625" style="4"/>
    <col min="4863" max="4863" width="53.42578125" style="4" customWidth="1"/>
    <col min="4864" max="4864" width="25.42578125" style="4" customWidth="1"/>
    <col min="4865" max="4865" width="29.5703125" style="4" customWidth="1"/>
    <col min="4866" max="4866" width="28.7109375" style="4" customWidth="1"/>
    <col min="4867" max="4867" width="31" style="4" customWidth="1"/>
    <col min="4868" max="4868" width="29.7109375" style="4" customWidth="1"/>
    <col min="4869" max="4869" width="22" style="4" customWidth="1"/>
    <col min="4870" max="4870" width="28.7109375" style="4" customWidth="1"/>
    <col min="4871" max="4871" width="30.7109375" style="4" customWidth="1"/>
    <col min="4872" max="4872" width="29.7109375" style="4" customWidth="1"/>
    <col min="4873" max="4873" width="17.28515625" style="4" customWidth="1"/>
    <col min="4874" max="5118" width="9.140625" style="4"/>
    <col min="5119" max="5119" width="53.42578125" style="4" customWidth="1"/>
    <col min="5120" max="5120" width="25.42578125" style="4" customWidth="1"/>
    <col min="5121" max="5121" width="29.5703125" style="4" customWidth="1"/>
    <col min="5122" max="5122" width="28.7109375" style="4" customWidth="1"/>
    <col min="5123" max="5123" width="31" style="4" customWidth="1"/>
    <col min="5124" max="5124" width="29.7109375" style="4" customWidth="1"/>
    <col min="5125" max="5125" width="22" style="4" customWidth="1"/>
    <col min="5126" max="5126" width="28.7109375" style="4" customWidth="1"/>
    <col min="5127" max="5127" width="30.7109375" style="4" customWidth="1"/>
    <col min="5128" max="5128" width="29.7109375" style="4" customWidth="1"/>
    <col min="5129" max="5129" width="17.28515625" style="4" customWidth="1"/>
    <col min="5130" max="5374" width="9.140625" style="4"/>
    <col min="5375" max="5375" width="53.42578125" style="4" customWidth="1"/>
    <col min="5376" max="5376" width="25.42578125" style="4" customWidth="1"/>
    <col min="5377" max="5377" width="29.5703125" style="4" customWidth="1"/>
    <col min="5378" max="5378" width="28.7109375" style="4" customWidth="1"/>
    <col min="5379" max="5379" width="31" style="4" customWidth="1"/>
    <col min="5380" max="5380" width="29.7109375" style="4" customWidth="1"/>
    <col min="5381" max="5381" width="22" style="4" customWidth="1"/>
    <col min="5382" max="5382" width="28.7109375" style="4" customWidth="1"/>
    <col min="5383" max="5383" width="30.7109375" style="4" customWidth="1"/>
    <col min="5384" max="5384" width="29.7109375" style="4" customWidth="1"/>
    <col min="5385" max="5385" width="17.28515625" style="4" customWidth="1"/>
    <col min="5386" max="5630" width="9.140625" style="4"/>
    <col min="5631" max="5631" width="53.42578125" style="4" customWidth="1"/>
    <col min="5632" max="5632" width="25.42578125" style="4" customWidth="1"/>
    <col min="5633" max="5633" width="29.5703125" style="4" customWidth="1"/>
    <col min="5634" max="5634" width="28.7109375" style="4" customWidth="1"/>
    <col min="5635" max="5635" width="31" style="4" customWidth="1"/>
    <col min="5636" max="5636" width="29.7109375" style="4" customWidth="1"/>
    <col min="5637" max="5637" width="22" style="4" customWidth="1"/>
    <col min="5638" max="5638" width="28.7109375" style="4" customWidth="1"/>
    <col min="5639" max="5639" width="30.7109375" style="4" customWidth="1"/>
    <col min="5640" max="5640" width="29.7109375" style="4" customWidth="1"/>
    <col min="5641" max="5641" width="17.28515625" style="4" customWidth="1"/>
    <col min="5642" max="5886" width="9.140625" style="4"/>
    <col min="5887" max="5887" width="53.42578125" style="4" customWidth="1"/>
    <col min="5888" max="5888" width="25.42578125" style="4" customWidth="1"/>
    <col min="5889" max="5889" width="29.5703125" style="4" customWidth="1"/>
    <col min="5890" max="5890" width="28.7109375" style="4" customWidth="1"/>
    <col min="5891" max="5891" width="31" style="4" customWidth="1"/>
    <col min="5892" max="5892" width="29.7109375" style="4" customWidth="1"/>
    <col min="5893" max="5893" width="22" style="4" customWidth="1"/>
    <col min="5894" max="5894" width="28.7109375" style="4" customWidth="1"/>
    <col min="5895" max="5895" width="30.7109375" style="4" customWidth="1"/>
    <col min="5896" max="5896" width="29.7109375" style="4" customWidth="1"/>
    <col min="5897" max="5897" width="17.28515625" style="4" customWidth="1"/>
    <col min="5898" max="6142" width="9.140625" style="4"/>
    <col min="6143" max="6143" width="53.42578125" style="4" customWidth="1"/>
    <col min="6144" max="6144" width="25.42578125" style="4" customWidth="1"/>
    <col min="6145" max="6145" width="29.5703125" style="4" customWidth="1"/>
    <col min="6146" max="6146" width="28.7109375" style="4" customWidth="1"/>
    <col min="6147" max="6147" width="31" style="4" customWidth="1"/>
    <col min="6148" max="6148" width="29.7109375" style="4" customWidth="1"/>
    <col min="6149" max="6149" width="22" style="4" customWidth="1"/>
    <col min="6150" max="6150" width="28.7109375" style="4" customWidth="1"/>
    <col min="6151" max="6151" width="30.7109375" style="4" customWidth="1"/>
    <col min="6152" max="6152" width="29.7109375" style="4" customWidth="1"/>
    <col min="6153" max="6153" width="17.28515625" style="4" customWidth="1"/>
    <col min="6154" max="6398" width="9.140625" style="4"/>
    <col min="6399" max="6399" width="53.42578125" style="4" customWidth="1"/>
    <col min="6400" max="6400" width="25.42578125" style="4" customWidth="1"/>
    <col min="6401" max="6401" width="29.5703125" style="4" customWidth="1"/>
    <col min="6402" max="6402" width="28.7109375" style="4" customWidth="1"/>
    <col min="6403" max="6403" width="31" style="4" customWidth="1"/>
    <col min="6404" max="6404" width="29.7109375" style="4" customWidth="1"/>
    <col min="6405" max="6405" width="22" style="4" customWidth="1"/>
    <col min="6406" max="6406" width="28.7109375" style="4" customWidth="1"/>
    <col min="6407" max="6407" width="30.7109375" style="4" customWidth="1"/>
    <col min="6408" max="6408" width="29.7109375" style="4" customWidth="1"/>
    <col min="6409" max="6409" width="17.28515625" style="4" customWidth="1"/>
    <col min="6410" max="6654" width="9.140625" style="4"/>
    <col min="6655" max="6655" width="53.42578125" style="4" customWidth="1"/>
    <col min="6656" max="6656" width="25.42578125" style="4" customWidth="1"/>
    <col min="6657" max="6657" width="29.5703125" style="4" customWidth="1"/>
    <col min="6658" max="6658" width="28.7109375" style="4" customWidth="1"/>
    <col min="6659" max="6659" width="31" style="4" customWidth="1"/>
    <col min="6660" max="6660" width="29.7109375" style="4" customWidth="1"/>
    <col min="6661" max="6661" width="22" style="4" customWidth="1"/>
    <col min="6662" max="6662" width="28.7109375" style="4" customWidth="1"/>
    <col min="6663" max="6663" width="30.7109375" style="4" customWidth="1"/>
    <col min="6664" max="6664" width="29.7109375" style="4" customWidth="1"/>
    <col min="6665" max="6665" width="17.28515625" style="4" customWidth="1"/>
    <col min="6666" max="6910" width="9.140625" style="4"/>
    <col min="6911" max="6911" width="53.42578125" style="4" customWidth="1"/>
    <col min="6912" max="6912" width="25.42578125" style="4" customWidth="1"/>
    <col min="6913" max="6913" width="29.5703125" style="4" customWidth="1"/>
    <col min="6914" max="6914" width="28.7109375" style="4" customWidth="1"/>
    <col min="6915" max="6915" width="31" style="4" customWidth="1"/>
    <col min="6916" max="6916" width="29.7109375" style="4" customWidth="1"/>
    <col min="6917" max="6917" width="22" style="4" customWidth="1"/>
    <col min="6918" max="6918" width="28.7109375" style="4" customWidth="1"/>
    <col min="6919" max="6919" width="30.7109375" style="4" customWidth="1"/>
    <col min="6920" max="6920" width="29.7109375" style="4" customWidth="1"/>
    <col min="6921" max="6921" width="17.28515625" style="4" customWidth="1"/>
    <col min="6922" max="7166" width="9.140625" style="4"/>
    <col min="7167" max="7167" width="53.42578125" style="4" customWidth="1"/>
    <col min="7168" max="7168" width="25.42578125" style="4" customWidth="1"/>
    <col min="7169" max="7169" width="29.5703125" style="4" customWidth="1"/>
    <col min="7170" max="7170" width="28.7109375" style="4" customWidth="1"/>
    <col min="7171" max="7171" width="31" style="4" customWidth="1"/>
    <col min="7172" max="7172" width="29.7109375" style="4" customWidth="1"/>
    <col min="7173" max="7173" width="22" style="4" customWidth="1"/>
    <col min="7174" max="7174" width="28.7109375" style="4" customWidth="1"/>
    <col min="7175" max="7175" width="30.7109375" style="4" customWidth="1"/>
    <col min="7176" max="7176" width="29.7109375" style="4" customWidth="1"/>
    <col min="7177" max="7177" width="17.28515625" style="4" customWidth="1"/>
    <col min="7178" max="7422" width="9.140625" style="4"/>
    <col min="7423" max="7423" width="53.42578125" style="4" customWidth="1"/>
    <col min="7424" max="7424" width="25.42578125" style="4" customWidth="1"/>
    <col min="7425" max="7425" width="29.5703125" style="4" customWidth="1"/>
    <col min="7426" max="7426" width="28.7109375" style="4" customWidth="1"/>
    <col min="7427" max="7427" width="31" style="4" customWidth="1"/>
    <col min="7428" max="7428" width="29.7109375" style="4" customWidth="1"/>
    <col min="7429" max="7429" width="22" style="4" customWidth="1"/>
    <col min="7430" max="7430" width="28.7109375" style="4" customWidth="1"/>
    <col min="7431" max="7431" width="30.7109375" style="4" customWidth="1"/>
    <col min="7432" max="7432" width="29.7109375" style="4" customWidth="1"/>
    <col min="7433" max="7433" width="17.28515625" style="4" customWidth="1"/>
    <col min="7434" max="7678" width="9.140625" style="4"/>
    <col min="7679" max="7679" width="53.42578125" style="4" customWidth="1"/>
    <col min="7680" max="7680" width="25.42578125" style="4" customWidth="1"/>
    <col min="7681" max="7681" width="29.5703125" style="4" customWidth="1"/>
    <col min="7682" max="7682" width="28.7109375" style="4" customWidth="1"/>
    <col min="7683" max="7683" width="31" style="4" customWidth="1"/>
    <col min="7684" max="7684" width="29.7109375" style="4" customWidth="1"/>
    <col min="7685" max="7685" width="22" style="4" customWidth="1"/>
    <col min="7686" max="7686" width="28.7109375" style="4" customWidth="1"/>
    <col min="7687" max="7687" width="30.7109375" style="4" customWidth="1"/>
    <col min="7688" max="7688" width="29.7109375" style="4" customWidth="1"/>
    <col min="7689" max="7689" width="17.28515625" style="4" customWidth="1"/>
    <col min="7690" max="7934" width="9.140625" style="4"/>
    <col min="7935" max="7935" width="53.42578125" style="4" customWidth="1"/>
    <col min="7936" max="7936" width="25.42578125" style="4" customWidth="1"/>
    <col min="7937" max="7937" width="29.5703125" style="4" customWidth="1"/>
    <col min="7938" max="7938" width="28.7109375" style="4" customWidth="1"/>
    <col min="7939" max="7939" width="31" style="4" customWidth="1"/>
    <col min="7940" max="7940" width="29.7109375" style="4" customWidth="1"/>
    <col min="7941" max="7941" width="22" style="4" customWidth="1"/>
    <col min="7942" max="7942" width="28.7109375" style="4" customWidth="1"/>
    <col min="7943" max="7943" width="30.7109375" style="4" customWidth="1"/>
    <col min="7944" max="7944" width="29.7109375" style="4" customWidth="1"/>
    <col min="7945" max="7945" width="17.28515625" style="4" customWidth="1"/>
    <col min="7946" max="8190" width="9.140625" style="4"/>
    <col min="8191" max="8191" width="53.42578125" style="4" customWidth="1"/>
    <col min="8192" max="8192" width="25.42578125" style="4" customWidth="1"/>
    <col min="8193" max="8193" width="29.5703125" style="4" customWidth="1"/>
    <col min="8194" max="8194" width="28.7109375" style="4" customWidth="1"/>
    <col min="8195" max="8195" width="31" style="4" customWidth="1"/>
    <col min="8196" max="8196" width="29.7109375" style="4" customWidth="1"/>
    <col min="8197" max="8197" width="22" style="4" customWidth="1"/>
    <col min="8198" max="8198" width="28.7109375" style="4" customWidth="1"/>
    <col min="8199" max="8199" width="30.7109375" style="4" customWidth="1"/>
    <col min="8200" max="8200" width="29.7109375" style="4" customWidth="1"/>
    <col min="8201" max="8201" width="17.28515625" style="4" customWidth="1"/>
    <col min="8202" max="8446" width="9.140625" style="4"/>
    <col min="8447" max="8447" width="53.42578125" style="4" customWidth="1"/>
    <col min="8448" max="8448" width="25.42578125" style="4" customWidth="1"/>
    <col min="8449" max="8449" width="29.5703125" style="4" customWidth="1"/>
    <col min="8450" max="8450" width="28.7109375" style="4" customWidth="1"/>
    <col min="8451" max="8451" width="31" style="4" customWidth="1"/>
    <col min="8452" max="8452" width="29.7109375" style="4" customWidth="1"/>
    <col min="8453" max="8453" width="22" style="4" customWidth="1"/>
    <col min="8454" max="8454" width="28.7109375" style="4" customWidth="1"/>
    <col min="8455" max="8455" width="30.7109375" style="4" customWidth="1"/>
    <col min="8456" max="8456" width="29.7109375" style="4" customWidth="1"/>
    <col min="8457" max="8457" width="17.28515625" style="4" customWidth="1"/>
    <col min="8458" max="8702" width="9.140625" style="4"/>
    <col min="8703" max="8703" width="53.42578125" style="4" customWidth="1"/>
    <col min="8704" max="8704" width="25.42578125" style="4" customWidth="1"/>
    <col min="8705" max="8705" width="29.5703125" style="4" customWidth="1"/>
    <col min="8706" max="8706" width="28.7109375" style="4" customWidth="1"/>
    <col min="8707" max="8707" width="31" style="4" customWidth="1"/>
    <col min="8708" max="8708" width="29.7109375" style="4" customWidth="1"/>
    <col min="8709" max="8709" width="22" style="4" customWidth="1"/>
    <col min="8710" max="8710" width="28.7109375" style="4" customWidth="1"/>
    <col min="8711" max="8711" width="30.7109375" style="4" customWidth="1"/>
    <col min="8712" max="8712" width="29.7109375" style="4" customWidth="1"/>
    <col min="8713" max="8713" width="17.28515625" style="4" customWidth="1"/>
    <col min="8714" max="8958" width="9.140625" style="4"/>
    <col min="8959" max="8959" width="53.42578125" style="4" customWidth="1"/>
    <col min="8960" max="8960" width="25.42578125" style="4" customWidth="1"/>
    <col min="8961" max="8961" width="29.5703125" style="4" customWidth="1"/>
    <col min="8962" max="8962" width="28.7109375" style="4" customWidth="1"/>
    <col min="8963" max="8963" width="31" style="4" customWidth="1"/>
    <col min="8964" max="8964" width="29.7109375" style="4" customWidth="1"/>
    <col min="8965" max="8965" width="22" style="4" customWidth="1"/>
    <col min="8966" max="8966" width="28.7109375" style="4" customWidth="1"/>
    <col min="8967" max="8967" width="30.7109375" style="4" customWidth="1"/>
    <col min="8968" max="8968" width="29.7109375" style="4" customWidth="1"/>
    <col min="8969" max="8969" width="17.28515625" style="4" customWidth="1"/>
    <col min="8970" max="9214" width="9.140625" style="4"/>
    <col min="9215" max="9215" width="53.42578125" style="4" customWidth="1"/>
    <col min="9216" max="9216" width="25.42578125" style="4" customWidth="1"/>
    <col min="9217" max="9217" width="29.5703125" style="4" customWidth="1"/>
    <col min="9218" max="9218" width="28.7109375" style="4" customWidth="1"/>
    <col min="9219" max="9219" width="31" style="4" customWidth="1"/>
    <col min="9220" max="9220" width="29.7109375" style="4" customWidth="1"/>
    <col min="9221" max="9221" width="22" style="4" customWidth="1"/>
    <col min="9222" max="9222" width="28.7109375" style="4" customWidth="1"/>
    <col min="9223" max="9223" width="30.7109375" style="4" customWidth="1"/>
    <col min="9224" max="9224" width="29.7109375" style="4" customWidth="1"/>
    <col min="9225" max="9225" width="17.28515625" style="4" customWidth="1"/>
    <col min="9226" max="9470" width="9.140625" style="4"/>
    <col min="9471" max="9471" width="53.42578125" style="4" customWidth="1"/>
    <col min="9472" max="9472" width="25.42578125" style="4" customWidth="1"/>
    <col min="9473" max="9473" width="29.5703125" style="4" customWidth="1"/>
    <col min="9474" max="9474" width="28.7109375" style="4" customWidth="1"/>
    <col min="9475" max="9475" width="31" style="4" customWidth="1"/>
    <col min="9476" max="9476" width="29.7109375" style="4" customWidth="1"/>
    <col min="9477" max="9477" width="22" style="4" customWidth="1"/>
    <col min="9478" max="9478" width="28.7109375" style="4" customWidth="1"/>
    <col min="9479" max="9479" width="30.7109375" style="4" customWidth="1"/>
    <col min="9480" max="9480" width="29.7109375" style="4" customWidth="1"/>
    <col min="9481" max="9481" width="17.28515625" style="4" customWidth="1"/>
    <col min="9482" max="9726" width="9.140625" style="4"/>
    <col min="9727" max="9727" width="53.42578125" style="4" customWidth="1"/>
    <col min="9728" max="9728" width="25.42578125" style="4" customWidth="1"/>
    <col min="9729" max="9729" width="29.5703125" style="4" customWidth="1"/>
    <col min="9730" max="9730" width="28.7109375" style="4" customWidth="1"/>
    <col min="9731" max="9731" width="31" style="4" customWidth="1"/>
    <col min="9732" max="9732" width="29.7109375" style="4" customWidth="1"/>
    <col min="9733" max="9733" width="22" style="4" customWidth="1"/>
    <col min="9734" max="9734" width="28.7109375" style="4" customWidth="1"/>
    <col min="9735" max="9735" width="30.7109375" style="4" customWidth="1"/>
    <col min="9736" max="9736" width="29.7109375" style="4" customWidth="1"/>
    <col min="9737" max="9737" width="17.28515625" style="4" customWidth="1"/>
    <col min="9738" max="9982" width="9.140625" style="4"/>
    <col min="9983" max="9983" width="53.42578125" style="4" customWidth="1"/>
    <col min="9984" max="9984" width="25.42578125" style="4" customWidth="1"/>
    <col min="9985" max="9985" width="29.5703125" style="4" customWidth="1"/>
    <col min="9986" max="9986" width="28.7109375" style="4" customWidth="1"/>
    <col min="9987" max="9987" width="31" style="4" customWidth="1"/>
    <col min="9988" max="9988" width="29.7109375" style="4" customWidth="1"/>
    <col min="9989" max="9989" width="22" style="4" customWidth="1"/>
    <col min="9990" max="9990" width="28.7109375" style="4" customWidth="1"/>
    <col min="9991" max="9991" width="30.7109375" style="4" customWidth="1"/>
    <col min="9992" max="9992" width="29.7109375" style="4" customWidth="1"/>
    <col min="9993" max="9993" width="17.28515625" style="4" customWidth="1"/>
    <col min="9994" max="10238" width="9.140625" style="4"/>
    <col min="10239" max="10239" width="53.42578125" style="4" customWidth="1"/>
    <col min="10240" max="10240" width="25.42578125" style="4" customWidth="1"/>
    <col min="10241" max="10241" width="29.5703125" style="4" customWidth="1"/>
    <col min="10242" max="10242" width="28.7109375" style="4" customWidth="1"/>
    <col min="10243" max="10243" width="31" style="4" customWidth="1"/>
    <col min="10244" max="10244" width="29.7109375" style="4" customWidth="1"/>
    <col min="10245" max="10245" width="22" style="4" customWidth="1"/>
    <col min="10246" max="10246" width="28.7109375" style="4" customWidth="1"/>
    <col min="10247" max="10247" width="30.7109375" style="4" customWidth="1"/>
    <col min="10248" max="10248" width="29.7109375" style="4" customWidth="1"/>
    <col min="10249" max="10249" width="17.28515625" style="4" customWidth="1"/>
    <col min="10250" max="10494" width="9.140625" style="4"/>
    <col min="10495" max="10495" width="53.42578125" style="4" customWidth="1"/>
    <col min="10496" max="10496" width="25.42578125" style="4" customWidth="1"/>
    <col min="10497" max="10497" width="29.5703125" style="4" customWidth="1"/>
    <col min="10498" max="10498" width="28.7109375" style="4" customWidth="1"/>
    <col min="10499" max="10499" width="31" style="4" customWidth="1"/>
    <col min="10500" max="10500" width="29.7109375" style="4" customWidth="1"/>
    <col min="10501" max="10501" width="22" style="4" customWidth="1"/>
    <col min="10502" max="10502" width="28.7109375" style="4" customWidth="1"/>
    <col min="10503" max="10503" width="30.7109375" style="4" customWidth="1"/>
    <col min="10504" max="10504" width="29.7109375" style="4" customWidth="1"/>
    <col min="10505" max="10505" width="17.28515625" style="4" customWidth="1"/>
    <col min="10506" max="10750" width="9.140625" style="4"/>
    <col min="10751" max="10751" width="53.42578125" style="4" customWidth="1"/>
    <col min="10752" max="10752" width="25.42578125" style="4" customWidth="1"/>
    <col min="10753" max="10753" width="29.5703125" style="4" customWidth="1"/>
    <col min="10754" max="10754" width="28.7109375" style="4" customWidth="1"/>
    <col min="10755" max="10755" width="31" style="4" customWidth="1"/>
    <col min="10756" max="10756" width="29.7109375" style="4" customWidth="1"/>
    <col min="10757" max="10757" width="22" style="4" customWidth="1"/>
    <col min="10758" max="10758" width="28.7109375" style="4" customWidth="1"/>
    <col min="10759" max="10759" width="30.7109375" style="4" customWidth="1"/>
    <col min="10760" max="10760" width="29.7109375" style="4" customWidth="1"/>
    <col min="10761" max="10761" width="17.28515625" style="4" customWidth="1"/>
    <col min="10762" max="11006" width="9.140625" style="4"/>
    <col min="11007" max="11007" width="53.42578125" style="4" customWidth="1"/>
    <col min="11008" max="11008" width="25.42578125" style="4" customWidth="1"/>
    <col min="11009" max="11009" width="29.5703125" style="4" customWidth="1"/>
    <col min="11010" max="11010" width="28.7109375" style="4" customWidth="1"/>
    <col min="11011" max="11011" width="31" style="4" customWidth="1"/>
    <col min="11012" max="11012" width="29.7109375" style="4" customWidth="1"/>
    <col min="11013" max="11013" width="22" style="4" customWidth="1"/>
    <col min="11014" max="11014" width="28.7109375" style="4" customWidth="1"/>
    <col min="11015" max="11015" width="30.7109375" style="4" customWidth="1"/>
    <col min="11016" max="11016" width="29.7109375" style="4" customWidth="1"/>
    <col min="11017" max="11017" width="17.28515625" style="4" customWidth="1"/>
    <col min="11018" max="11262" width="9.140625" style="4"/>
    <col min="11263" max="11263" width="53.42578125" style="4" customWidth="1"/>
    <col min="11264" max="11264" width="25.42578125" style="4" customWidth="1"/>
    <col min="11265" max="11265" width="29.5703125" style="4" customWidth="1"/>
    <col min="11266" max="11266" width="28.7109375" style="4" customWidth="1"/>
    <col min="11267" max="11267" width="31" style="4" customWidth="1"/>
    <col min="11268" max="11268" width="29.7109375" style="4" customWidth="1"/>
    <col min="11269" max="11269" width="22" style="4" customWidth="1"/>
    <col min="11270" max="11270" width="28.7109375" style="4" customWidth="1"/>
    <col min="11271" max="11271" width="30.7109375" style="4" customWidth="1"/>
    <col min="11272" max="11272" width="29.7109375" style="4" customWidth="1"/>
    <col min="11273" max="11273" width="17.28515625" style="4" customWidth="1"/>
    <col min="11274" max="11518" width="9.140625" style="4"/>
    <col min="11519" max="11519" width="53.42578125" style="4" customWidth="1"/>
    <col min="11520" max="11520" width="25.42578125" style="4" customWidth="1"/>
    <col min="11521" max="11521" width="29.5703125" style="4" customWidth="1"/>
    <col min="11522" max="11522" width="28.7109375" style="4" customWidth="1"/>
    <col min="11523" max="11523" width="31" style="4" customWidth="1"/>
    <col min="11524" max="11524" width="29.7109375" style="4" customWidth="1"/>
    <col min="11525" max="11525" width="22" style="4" customWidth="1"/>
    <col min="11526" max="11526" width="28.7109375" style="4" customWidth="1"/>
    <col min="11527" max="11527" width="30.7109375" style="4" customWidth="1"/>
    <col min="11528" max="11528" width="29.7109375" style="4" customWidth="1"/>
    <col min="11529" max="11529" width="17.28515625" style="4" customWidth="1"/>
    <col min="11530" max="11774" width="9.140625" style="4"/>
    <col min="11775" max="11775" width="53.42578125" style="4" customWidth="1"/>
    <col min="11776" max="11776" width="25.42578125" style="4" customWidth="1"/>
    <col min="11777" max="11777" width="29.5703125" style="4" customWidth="1"/>
    <col min="11778" max="11778" width="28.7109375" style="4" customWidth="1"/>
    <col min="11779" max="11779" width="31" style="4" customWidth="1"/>
    <col min="11780" max="11780" width="29.7109375" style="4" customWidth="1"/>
    <col min="11781" max="11781" width="22" style="4" customWidth="1"/>
    <col min="11782" max="11782" width="28.7109375" style="4" customWidth="1"/>
    <col min="11783" max="11783" width="30.7109375" style="4" customWidth="1"/>
    <col min="11784" max="11784" width="29.7109375" style="4" customWidth="1"/>
    <col min="11785" max="11785" width="17.28515625" style="4" customWidth="1"/>
    <col min="11786" max="12030" width="9.140625" style="4"/>
    <col min="12031" max="12031" width="53.42578125" style="4" customWidth="1"/>
    <col min="12032" max="12032" width="25.42578125" style="4" customWidth="1"/>
    <col min="12033" max="12033" width="29.5703125" style="4" customWidth="1"/>
    <col min="12034" max="12034" width="28.7109375" style="4" customWidth="1"/>
    <col min="12035" max="12035" width="31" style="4" customWidth="1"/>
    <col min="12036" max="12036" width="29.7109375" style="4" customWidth="1"/>
    <col min="12037" max="12037" width="22" style="4" customWidth="1"/>
    <col min="12038" max="12038" width="28.7109375" style="4" customWidth="1"/>
    <col min="12039" max="12039" width="30.7109375" style="4" customWidth="1"/>
    <col min="12040" max="12040" width="29.7109375" style="4" customWidth="1"/>
    <col min="12041" max="12041" width="17.28515625" style="4" customWidth="1"/>
    <col min="12042" max="12286" width="9.140625" style="4"/>
    <col min="12287" max="12287" width="53.42578125" style="4" customWidth="1"/>
    <col min="12288" max="12288" width="25.42578125" style="4" customWidth="1"/>
    <col min="12289" max="12289" width="29.5703125" style="4" customWidth="1"/>
    <col min="12290" max="12290" width="28.7109375" style="4" customWidth="1"/>
    <col min="12291" max="12291" width="31" style="4" customWidth="1"/>
    <col min="12292" max="12292" width="29.7109375" style="4" customWidth="1"/>
    <col min="12293" max="12293" width="22" style="4" customWidth="1"/>
    <col min="12294" max="12294" width="28.7109375" style="4" customWidth="1"/>
    <col min="12295" max="12295" width="30.7109375" style="4" customWidth="1"/>
    <col min="12296" max="12296" width="29.7109375" style="4" customWidth="1"/>
    <col min="12297" max="12297" width="17.28515625" style="4" customWidth="1"/>
    <col min="12298" max="12542" width="9.140625" style="4"/>
    <col min="12543" max="12543" width="53.42578125" style="4" customWidth="1"/>
    <col min="12544" max="12544" width="25.42578125" style="4" customWidth="1"/>
    <col min="12545" max="12545" width="29.5703125" style="4" customWidth="1"/>
    <col min="12546" max="12546" width="28.7109375" style="4" customWidth="1"/>
    <col min="12547" max="12547" width="31" style="4" customWidth="1"/>
    <col min="12548" max="12548" width="29.7109375" style="4" customWidth="1"/>
    <col min="12549" max="12549" width="22" style="4" customWidth="1"/>
    <col min="12550" max="12550" width="28.7109375" style="4" customWidth="1"/>
    <col min="12551" max="12551" width="30.7109375" style="4" customWidth="1"/>
    <col min="12552" max="12552" width="29.7109375" style="4" customWidth="1"/>
    <col min="12553" max="12553" width="17.28515625" style="4" customWidth="1"/>
    <col min="12554" max="12798" width="9.140625" style="4"/>
    <col min="12799" max="12799" width="53.42578125" style="4" customWidth="1"/>
    <col min="12800" max="12800" width="25.42578125" style="4" customWidth="1"/>
    <col min="12801" max="12801" width="29.5703125" style="4" customWidth="1"/>
    <col min="12802" max="12802" width="28.7109375" style="4" customWidth="1"/>
    <col min="12803" max="12803" width="31" style="4" customWidth="1"/>
    <col min="12804" max="12804" width="29.7109375" style="4" customWidth="1"/>
    <col min="12805" max="12805" width="22" style="4" customWidth="1"/>
    <col min="12806" max="12806" width="28.7109375" style="4" customWidth="1"/>
    <col min="12807" max="12807" width="30.7109375" style="4" customWidth="1"/>
    <col min="12808" max="12808" width="29.7109375" style="4" customWidth="1"/>
    <col min="12809" max="12809" width="17.28515625" style="4" customWidth="1"/>
    <col min="12810" max="13054" width="9.140625" style="4"/>
    <col min="13055" max="13055" width="53.42578125" style="4" customWidth="1"/>
    <col min="13056" max="13056" width="25.42578125" style="4" customWidth="1"/>
    <col min="13057" max="13057" width="29.5703125" style="4" customWidth="1"/>
    <col min="13058" max="13058" width="28.7109375" style="4" customWidth="1"/>
    <col min="13059" max="13059" width="31" style="4" customWidth="1"/>
    <col min="13060" max="13060" width="29.7109375" style="4" customWidth="1"/>
    <col min="13061" max="13061" width="22" style="4" customWidth="1"/>
    <col min="13062" max="13062" width="28.7109375" style="4" customWidth="1"/>
    <col min="13063" max="13063" width="30.7109375" style="4" customWidth="1"/>
    <col min="13064" max="13064" width="29.7109375" style="4" customWidth="1"/>
    <col min="13065" max="13065" width="17.28515625" style="4" customWidth="1"/>
    <col min="13066" max="13310" width="9.140625" style="4"/>
    <col min="13311" max="13311" width="53.42578125" style="4" customWidth="1"/>
    <col min="13312" max="13312" width="25.42578125" style="4" customWidth="1"/>
    <col min="13313" max="13313" width="29.5703125" style="4" customWidth="1"/>
    <col min="13314" max="13314" width="28.7109375" style="4" customWidth="1"/>
    <col min="13315" max="13315" width="31" style="4" customWidth="1"/>
    <col min="13316" max="13316" width="29.7109375" style="4" customWidth="1"/>
    <col min="13317" max="13317" width="22" style="4" customWidth="1"/>
    <col min="13318" max="13318" width="28.7109375" style="4" customWidth="1"/>
    <col min="13319" max="13319" width="30.7109375" style="4" customWidth="1"/>
    <col min="13320" max="13320" width="29.7109375" style="4" customWidth="1"/>
    <col min="13321" max="13321" width="17.28515625" style="4" customWidth="1"/>
    <col min="13322" max="13566" width="9.140625" style="4"/>
    <col min="13567" max="13567" width="53.42578125" style="4" customWidth="1"/>
    <col min="13568" max="13568" width="25.42578125" style="4" customWidth="1"/>
    <col min="13569" max="13569" width="29.5703125" style="4" customWidth="1"/>
    <col min="13570" max="13570" width="28.7109375" style="4" customWidth="1"/>
    <col min="13571" max="13571" width="31" style="4" customWidth="1"/>
    <col min="13572" max="13572" width="29.7109375" style="4" customWidth="1"/>
    <col min="13573" max="13573" width="22" style="4" customWidth="1"/>
    <col min="13574" max="13574" width="28.7109375" style="4" customWidth="1"/>
    <col min="13575" max="13575" width="30.7109375" style="4" customWidth="1"/>
    <col min="13576" max="13576" width="29.7109375" style="4" customWidth="1"/>
    <col min="13577" max="13577" width="17.28515625" style="4" customWidth="1"/>
    <col min="13578" max="13822" width="9.140625" style="4"/>
    <col min="13823" max="13823" width="53.42578125" style="4" customWidth="1"/>
    <col min="13824" max="13824" width="25.42578125" style="4" customWidth="1"/>
    <col min="13825" max="13825" width="29.5703125" style="4" customWidth="1"/>
    <col min="13826" max="13826" width="28.7109375" style="4" customWidth="1"/>
    <col min="13827" max="13827" width="31" style="4" customWidth="1"/>
    <col min="13828" max="13828" width="29.7109375" style="4" customWidth="1"/>
    <col min="13829" max="13829" width="22" style="4" customWidth="1"/>
    <col min="13830" max="13830" width="28.7109375" style="4" customWidth="1"/>
    <col min="13831" max="13831" width="30.7109375" style="4" customWidth="1"/>
    <col min="13832" max="13832" width="29.7109375" style="4" customWidth="1"/>
    <col min="13833" max="13833" width="17.28515625" style="4" customWidth="1"/>
    <col min="13834" max="14078" width="9.140625" style="4"/>
    <col min="14079" max="14079" width="53.42578125" style="4" customWidth="1"/>
    <col min="14080" max="14080" width="25.42578125" style="4" customWidth="1"/>
    <col min="14081" max="14081" width="29.5703125" style="4" customWidth="1"/>
    <col min="14082" max="14082" width="28.7109375" style="4" customWidth="1"/>
    <col min="14083" max="14083" width="31" style="4" customWidth="1"/>
    <col min="14084" max="14084" width="29.7109375" style="4" customWidth="1"/>
    <col min="14085" max="14085" width="22" style="4" customWidth="1"/>
    <col min="14086" max="14086" width="28.7109375" style="4" customWidth="1"/>
    <col min="14087" max="14087" width="30.7109375" style="4" customWidth="1"/>
    <col min="14088" max="14088" width="29.7109375" style="4" customWidth="1"/>
    <col min="14089" max="14089" width="17.28515625" style="4" customWidth="1"/>
    <col min="14090" max="14334" width="9.140625" style="4"/>
    <col min="14335" max="14335" width="53.42578125" style="4" customWidth="1"/>
    <col min="14336" max="14336" width="25.42578125" style="4" customWidth="1"/>
    <col min="14337" max="14337" width="29.5703125" style="4" customWidth="1"/>
    <col min="14338" max="14338" width="28.7109375" style="4" customWidth="1"/>
    <col min="14339" max="14339" width="31" style="4" customWidth="1"/>
    <col min="14340" max="14340" width="29.7109375" style="4" customWidth="1"/>
    <col min="14341" max="14341" width="22" style="4" customWidth="1"/>
    <col min="14342" max="14342" width="28.7109375" style="4" customWidth="1"/>
    <col min="14343" max="14343" width="30.7109375" style="4" customWidth="1"/>
    <col min="14344" max="14344" width="29.7109375" style="4" customWidth="1"/>
    <col min="14345" max="14345" width="17.28515625" style="4" customWidth="1"/>
    <col min="14346" max="14590" width="9.140625" style="4"/>
    <col min="14591" max="14591" width="53.42578125" style="4" customWidth="1"/>
    <col min="14592" max="14592" width="25.42578125" style="4" customWidth="1"/>
    <col min="14593" max="14593" width="29.5703125" style="4" customWidth="1"/>
    <col min="14594" max="14594" width="28.7109375" style="4" customWidth="1"/>
    <col min="14595" max="14595" width="31" style="4" customWidth="1"/>
    <col min="14596" max="14596" width="29.7109375" style="4" customWidth="1"/>
    <col min="14597" max="14597" width="22" style="4" customWidth="1"/>
    <col min="14598" max="14598" width="28.7109375" style="4" customWidth="1"/>
    <col min="14599" max="14599" width="30.7109375" style="4" customWidth="1"/>
    <col min="14600" max="14600" width="29.7109375" style="4" customWidth="1"/>
    <col min="14601" max="14601" width="17.28515625" style="4" customWidth="1"/>
    <col min="14602" max="14846" width="9.140625" style="4"/>
    <col min="14847" max="14847" width="53.42578125" style="4" customWidth="1"/>
    <col min="14848" max="14848" width="25.42578125" style="4" customWidth="1"/>
    <col min="14849" max="14849" width="29.5703125" style="4" customWidth="1"/>
    <col min="14850" max="14850" width="28.7109375" style="4" customWidth="1"/>
    <col min="14851" max="14851" width="31" style="4" customWidth="1"/>
    <col min="14852" max="14852" width="29.7109375" style="4" customWidth="1"/>
    <col min="14853" max="14853" width="22" style="4" customWidth="1"/>
    <col min="14854" max="14854" width="28.7109375" style="4" customWidth="1"/>
    <col min="14855" max="14855" width="30.7109375" style="4" customWidth="1"/>
    <col min="14856" max="14856" width="29.7109375" style="4" customWidth="1"/>
    <col min="14857" max="14857" width="17.28515625" style="4" customWidth="1"/>
    <col min="14858" max="15102" width="9.140625" style="4"/>
    <col min="15103" max="15103" width="53.42578125" style="4" customWidth="1"/>
    <col min="15104" max="15104" width="25.42578125" style="4" customWidth="1"/>
    <col min="15105" max="15105" width="29.5703125" style="4" customWidth="1"/>
    <col min="15106" max="15106" width="28.7109375" style="4" customWidth="1"/>
    <col min="15107" max="15107" width="31" style="4" customWidth="1"/>
    <col min="15108" max="15108" width="29.7109375" style="4" customWidth="1"/>
    <col min="15109" max="15109" width="22" style="4" customWidth="1"/>
    <col min="15110" max="15110" width="28.7109375" style="4" customWidth="1"/>
    <col min="15111" max="15111" width="30.7109375" style="4" customWidth="1"/>
    <col min="15112" max="15112" width="29.7109375" style="4" customWidth="1"/>
    <col min="15113" max="15113" width="17.28515625" style="4" customWidth="1"/>
    <col min="15114" max="15358" width="9.140625" style="4"/>
    <col min="15359" max="15359" width="53.42578125" style="4" customWidth="1"/>
    <col min="15360" max="15360" width="25.42578125" style="4" customWidth="1"/>
    <col min="15361" max="15361" width="29.5703125" style="4" customWidth="1"/>
    <col min="15362" max="15362" width="28.7109375" style="4" customWidth="1"/>
    <col min="15363" max="15363" width="31" style="4" customWidth="1"/>
    <col min="15364" max="15364" width="29.7109375" style="4" customWidth="1"/>
    <col min="15365" max="15365" width="22" style="4" customWidth="1"/>
    <col min="15366" max="15366" width="28.7109375" style="4" customWidth="1"/>
    <col min="15367" max="15367" width="30.7109375" style="4" customWidth="1"/>
    <col min="15368" max="15368" width="29.7109375" style="4" customWidth="1"/>
    <col min="15369" max="15369" width="17.28515625" style="4" customWidth="1"/>
    <col min="15370" max="15614" width="9.140625" style="4"/>
    <col min="15615" max="15615" width="53.42578125" style="4" customWidth="1"/>
    <col min="15616" max="15616" width="25.42578125" style="4" customWidth="1"/>
    <col min="15617" max="15617" width="29.5703125" style="4" customWidth="1"/>
    <col min="15618" max="15618" width="28.7109375" style="4" customWidth="1"/>
    <col min="15619" max="15619" width="31" style="4" customWidth="1"/>
    <col min="15620" max="15620" width="29.7109375" style="4" customWidth="1"/>
    <col min="15621" max="15621" width="22" style="4" customWidth="1"/>
    <col min="15622" max="15622" width="28.7109375" style="4" customWidth="1"/>
    <col min="15623" max="15623" width="30.7109375" style="4" customWidth="1"/>
    <col min="15624" max="15624" width="29.7109375" style="4" customWidth="1"/>
    <col min="15625" max="15625" width="17.28515625" style="4" customWidth="1"/>
    <col min="15626" max="15870" width="9.140625" style="4"/>
    <col min="15871" max="15871" width="53.42578125" style="4" customWidth="1"/>
    <col min="15872" max="15872" width="25.42578125" style="4" customWidth="1"/>
    <col min="15873" max="15873" width="29.5703125" style="4" customWidth="1"/>
    <col min="15874" max="15874" width="28.7109375" style="4" customWidth="1"/>
    <col min="15875" max="15875" width="31" style="4" customWidth="1"/>
    <col min="15876" max="15876" width="29.7109375" style="4" customWidth="1"/>
    <col min="15877" max="15877" width="22" style="4" customWidth="1"/>
    <col min="15878" max="15878" width="28.7109375" style="4" customWidth="1"/>
    <col min="15879" max="15879" width="30.7109375" style="4" customWidth="1"/>
    <col min="15880" max="15880" width="29.7109375" style="4" customWidth="1"/>
    <col min="15881" max="15881" width="17.28515625" style="4" customWidth="1"/>
    <col min="15882" max="16126" width="9.140625" style="4"/>
    <col min="16127" max="16127" width="53.42578125" style="4" customWidth="1"/>
    <col min="16128" max="16128" width="25.42578125" style="4" customWidth="1"/>
    <col min="16129" max="16129" width="29.5703125" style="4" customWidth="1"/>
    <col min="16130" max="16130" width="28.7109375" style="4" customWidth="1"/>
    <col min="16131" max="16131" width="31" style="4" customWidth="1"/>
    <col min="16132" max="16132" width="29.7109375" style="4" customWidth="1"/>
    <col min="16133" max="16133" width="22" style="4" customWidth="1"/>
    <col min="16134" max="16134" width="28.7109375" style="4" customWidth="1"/>
    <col min="16135" max="16135" width="30.7109375" style="4" customWidth="1"/>
    <col min="16136" max="16136" width="29.7109375" style="4" customWidth="1"/>
    <col min="16137" max="16137" width="17.28515625" style="4" customWidth="1"/>
    <col min="16138" max="16384" width="9.140625" style="4"/>
  </cols>
  <sheetData>
    <row r="1" spans="1:10" ht="60.75" customHeight="1">
      <c r="A1" s="1"/>
      <c r="B1" s="2"/>
      <c r="C1" s="2"/>
      <c r="D1" s="2"/>
      <c r="E1" s="2"/>
      <c r="F1" s="98" t="s">
        <v>35</v>
      </c>
      <c r="G1" s="99"/>
      <c r="H1" s="99"/>
    </row>
    <row r="2" spans="1:10" ht="80.25" customHeight="1">
      <c r="A2" s="86" t="s">
        <v>39</v>
      </c>
      <c r="B2" s="86"/>
      <c r="C2" s="86"/>
      <c r="D2" s="86"/>
      <c r="E2" s="86"/>
      <c r="F2" s="86"/>
      <c r="G2" s="86"/>
      <c r="H2" s="86"/>
    </row>
    <row r="3" spans="1:10" ht="12.75" customHeight="1" thickBot="1">
      <c r="A3" s="2"/>
      <c r="B3" s="5"/>
      <c r="C3" s="5"/>
      <c r="D3" s="5"/>
      <c r="E3" s="5"/>
      <c r="F3" s="5"/>
      <c r="G3" s="5"/>
      <c r="H3" s="5"/>
    </row>
    <row r="4" spans="1:10" ht="29.25" customHeight="1">
      <c r="A4" s="87" t="s">
        <v>0</v>
      </c>
      <c r="B4" s="90" t="s">
        <v>42</v>
      </c>
      <c r="C4" s="91"/>
      <c r="D4" s="91"/>
      <c r="E4" s="91"/>
      <c r="F4" s="91"/>
      <c r="G4" s="91"/>
      <c r="H4" s="92"/>
    </row>
    <row r="5" spans="1:10" ht="19.5" customHeight="1">
      <c r="A5" s="88"/>
      <c r="B5" s="6" t="s">
        <v>1</v>
      </c>
      <c r="C5" s="7" t="s">
        <v>2</v>
      </c>
      <c r="D5" s="7" t="s">
        <v>3</v>
      </c>
      <c r="E5" s="7" t="s">
        <v>4</v>
      </c>
      <c r="F5" s="7" t="s">
        <v>5</v>
      </c>
      <c r="G5" s="7" t="s">
        <v>6</v>
      </c>
      <c r="H5" s="93" t="s">
        <v>43</v>
      </c>
    </row>
    <row r="6" spans="1:10" ht="21.75" customHeight="1">
      <c r="A6" s="88"/>
      <c r="B6" s="96" t="s">
        <v>8</v>
      </c>
      <c r="C6" s="82" t="s">
        <v>9</v>
      </c>
      <c r="D6" s="82" t="s">
        <v>10</v>
      </c>
      <c r="E6" s="82" t="s">
        <v>11</v>
      </c>
      <c r="F6" s="82" t="s">
        <v>12</v>
      </c>
      <c r="G6" s="82" t="s">
        <v>13</v>
      </c>
      <c r="H6" s="94"/>
    </row>
    <row r="7" spans="1:10" ht="24" customHeight="1">
      <c r="A7" s="88"/>
      <c r="B7" s="96"/>
      <c r="C7" s="82"/>
      <c r="D7" s="82"/>
      <c r="E7" s="82"/>
      <c r="F7" s="82"/>
      <c r="G7" s="82"/>
      <c r="H7" s="94"/>
    </row>
    <row r="8" spans="1:10" ht="37.5" customHeight="1">
      <c r="A8" s="88"/>
      <c r="B8" s="96"/>
      <c r="C8" s="82"/>
      <c r="D8" s="82"/>
      <c r="E8" s="82"/>
      <c r="F8" s="82"/>
      <c r="G8" s="82"/>
      <c r="H8" s="94"/>
    </row>
    <row r="9" spans="1:10" ht="31.5" customHeight="1" thickBot="1">
      <c r="A9" s="89"/>
      <c r="B9" s="97"/>
      <c r="C9" s="83"/>
      <c r="D9" s="83"/>
      <c r="E9" s="83"/>
      <c r="F9" s="83"/>
      <c r="G9" s="83"/>
      <c r="H9" s="95"/>
    </row>
    <row r="10" spans="1:10" ht="18" customHeight="1" thickBot="1">
      <c r="A10" s="8">
        <v>1</v>
      </c>
      <c r="B10" s="9">
        <v>2</v>
      </c>
      <c r="C10" s="10">
        <v>3</v>
      </c>
      <c r="D10" s="10">
        <v>4</v>
      </c>
      <c r="E10" s="10">
        <v>5</v>
      </c>
      <c r="F10" s="10">
        <v>6</v>
      </c>
      <c r="G10" s="10">
        <v>7</v>
      </c>
      <c r="H10" s="11">
        <v>8</v>
      </c>
    </row>
    <row r="11" spans="1:10" s="16" customFormat="1" ht="27" customHeight="1" thickTop="1">
      <c r="A11" s="12" t="s">
        <v>14</v>
      </c>
      <c r="B11" s="13" t="s">
        <v>15</v>
      </c>
      <c r="C11" s="14" t="s">
        <v>15</v>
      </c>
      <c r="D11" s="14" t="s">
        <v>15</v>
      </c>
      <c r="E11" s="14" t="s">
        <v>15</v>
      </c>
      <c r="F11" s="14" t="s">
        <v>15</v>
      </c>
      <c r="G11" s="14" t="s">
        <v>15</v>
      </c>
      <c r="H11" s="15" t="s">
        <v>15</v>
      </c>
    </row>
    <row r="12" spans="1:10" s="16" customFormat="1" ht="30.75" customHeight="1">
      <c r="A12" s="17" t="s">
        <v>16</v>
      </c>
      <c r="B12" s="18">
        <v>630</v>
      </c>
      <c r="C12" s="19">
        <v>808</v>
      </c>
      <c r="D12" s="19">
        <v>774</v>
      </c>
      <c r="E12" s="19">
        <v>472</v>
      </c>
      <c r="F12" s="19">
        <v>286</v>
      </c>
      <c r="G12" s="19">
        <v>14</v>
      </c>
      <c r="H12" s="20" t="s">
        <v>17</v>
      </c>
    </row>
    <row r="13" spans="1:10" s="16" customFormat="1" ht="30.75" customHeight="1">
      <c r="A13" s="17" t="s">
        <v>18</v>
      </c>
      <c r="B13" s="18">
        <v>22</v>
      </c>
      <c r="C13" s="19">
        <v>22</v>
      </c>
      <c r="D13" s="19">
        <v>22</v>
      </c>
      <c r="E13" s="19">
        <v>14</v>
      </c>
      <c r="F13" s="19">
        <v>22</v>
      </c>
      <c r="G13" s="19">
        <v>22</v>
      </c>
      <c r="H13" s="20" t="s">
        <v>17</v>
      </c>
    </row>
    <row r="14" spans="1:10" s="16" customFormat="1" ht="30.75" customHeight="1">
      <c r="A14" s="17" t="s">
        <v>19</v>
      </c>
      <c r="B14" s="18">
        <v>4.46</v>
      </c>
      <c r="C14" s="19">
        <v>5.76</v>
      </c>
      <c r="D14" s="19">
        <v>5.52</v>
      </c>
      <c r="E14" s="19">
        <v>3.78</v>
      </c>
      <c r="F14" s="19">
        <v>2.86</v>
      </c>
      <c r="G14" s="19">
        <v>0.5</v>
      </c>
      <c r="H14" s="21" t="s">
        <v>17</v>
      </c>
    </row>
    <row r="15" spans="1:10" s="16" customFormat="1" ht="30.75" customHeight="1">
      <c r="A15" s="17" t="s">
        <v>20</v>
      </c>
      <c r="B15" s="18">
        <f t="shared" ref="B15:G15" si="0">B14*B16</f>
        <v>40.14</v>
      </c>
      <c r="C15" s="22">
        <f t="shared" si="0"/>
        <v>23.04</v>
      </c>
      <c r="D15" s="22">
        <f t="shared" si="0"/>
        <v>22.08</v>
      </c>
      <c r="E15" s="22">
        <f t="shared" si="0"/>
        <v>15.12</v>
      </c>
      <c r="F15" s="22">
        <f t="shared" si="0"/>
        <v>17.16</v>
      </c>
      <c r="G15" s="22">
        <f t="shared" si="0"/>
        <v>0</v>
      </c>
      <c r="H15" s="21">
        <f>SUM(B15:G15)</f>
        <v>117.53999999999999</v>
      </c>
      <c r="I15" s="23"/>
      <c r="J15" s="23"/>
    </row>
    <row r="16" spans="1:10" ht="43.5" customHeight="1">
      <c r="A16" s="17" t="s">
        <v>21</v>
      </c>
      <c r="B16" s="24">
        <v>9</v>
      </c>
      <c r="C16" s="25">
        <v>4</v>
      </c>
      <c r="D16" s="25">
        <v>4</v>
      </c>
      <c r="E16" s="25">
        <v>4</v>
      </c>
      <c r="F16" s="25">
        <v>6</v>
      </c>
      <c r="G16" s="25">
        <v>0</v>
      </c>
      <c r="H16" s="21">
        <f>SUM(B16:G16)</f>
        <v>27</v>
      </c>
      <c r="I16" s="26"/>
      <c r="J16" s="26"/>
    </row>
    <row r="17" spans="1:11" ht="20.25">
      <c r="A17" s="17" t="s">
        <v>22</v>
      </c>
      <c r="B17" s="24">
        <f t="shared" ref="B17:G17" si="1">B13*B18*B16*2</f>
        <v>297</v>
      </c>
      <c r="C17" s="25">
        <f t="shared" si="1"/>
        <v>132</v>
      </c>
      <c r="D17" s="25">
        <f t="shared" si="1"/>
        <v>132</v>
      </c>
      <c r="E17" s="25">
        <f t="shared" si="1"/>
        <v>56</v>
      </c>
      <c r="F17" s="25">
        <f t="shared" si="1"/>
        <v>198</v>
      </c>
      <c r="G17" s="25">
        <f t="shared" si="1"/>
        <v>0</v>
      </c>
      <c r="H17" s="27">
        <f>SUM(B17:G17)</f>
        <v>815</v>
      </c>
      <c r="I17" s="26"/>
      <c r="J17" s="26"/>
    </row>
    <row r="18" spans="1:11" ht="22.5" customHeight="1">
      <c r="A18" s="17" t="s">
        <v>23</v>
      </c>
      <c r="B18" s="28">
        <v>0.75</v>
      </c>
      <c r="C18" s="29">
        <v>0.75</v>
      </c>
      <c r="D18" s="29">
        <v>0.75</v>
      </c>
      <c r="E18" s="29">
        <v>0.5</v>
      </c>
      <c r="F18" s="29">
        <v>0.75</v>
      </c>
      <c r="G18" s="29">
        <v>0.75</v>
      </c>
      <c r="H18" s="30" t="s">
        <v>17</v>
      </c>
      <c r="I18" s="31"/>
      <c r="J18" s="26"/>
    </row>
    <row r="19" spans="1:11" ht="39.75" customHeight="1">
      <c r="A19" s="36" t="s">
        <v>24</v>
      </c>
      <c r="B19" s="33">
        <f>'прил № 6 РАСЧЕТ ВОЗДУХ'!B20</f>
        <v>99636.800000000003</v>
      </c>
      <c r="C19" s="68">
        <f>B19</f>
        <v>99636.800000000003</v>
      </c>
      <c r="D19" s="68">
        <f>C19</f>
        <v>99636.800000000003</v>
      </c>
      <c r="E19" s="68">
        <f>D19</f>
        <v>99636.800000000003</v>
      </c>
      <c r="F19" s="68">
        <f>E19</f>
        <v>99636.800000000003</v>
      </c>
      <c r="G19" s="68">
        <f>'прил № 6 РАСЧЕТ ВОЗДУХ'!G20</f>
        <v>126716.98</v>
      </c>
      <c r="H19" s="69" t="s">
        <v>17</v>
      </c>
      <c r="I19" s="32"/>
      <c r="J19" s="26"/>
    </row>
    <row r="20" spans="1:11" ht="63.75" customHeight="1">
      <c r="A20" s="36" t="s">
        <v>25</v>
      </c>
      <c r="B20" s="33">
        <v>4843.1499999999996</v>
      </c>
      <c r="C20" s="34">
        <v>4391</v>
      </c>
      <c r="D20" s="34">
        <v>4711.21</v>
      </c>
      <c r="E20" s="34">
        <v>5685.74</v>
      </c>
      <c r="F20" s="34">
        <v>2369.5500000000002</v>
      </c>
      <c r="G20" s="34">
        <v>1212.73</v>
      </c>
      <c r="H20" s="37" t="s">
        <v>17</v>
      </c>
      <c r="I20" s="26"/>
      <c r="J20" s="26"/>
    </row>
    <row r="21" spans="1:11" ht="46.5" customHeight="1">
      <c r="A21" s="17" t="s">
        <v>26</v>
      </c>
      <c r="B21" s="28">
        <f t="shared" ref="B21:G21" si="2">B22/B20</f>
        <v>0.57469622043504753</v>
      </c>
      <c r="C21" s="29">
        <f t="shared" si="2"/>
        <v>0.56545206103393308</v>
      </c>
      <c r="D21" s="29">
        <f t="shared" si="2"/>
        <v>0.56638952625758565</v>
      </c>
      <c r="E21" s="29">
        <f t="shared" si="2"/>
        <v>0.40049316359875758</v>
      </c>
      <c r="F21" s="29">
        <f t="shared" si="2"/>
        <v>0.58096263003523863</v>
      </c>
      <c r="G21" s="29">
        <f t="shared" si="2"/>
        <v>0.59969655240655373</v>
      </c>
      <c r="H21" s="21" t="s">
        <v>17</v>
      </c>
      <c r="J21" s="35"/>
    </row>
    <row r="22" spans="1:11" ht="48" customHeight="1">
      <c r="A22" s="36" t="s">
        <v>27</v>
      </c>
      <c r="B22" s="33">
        <v>2783.34</v>
      </c>
      <c r="C22" s="34">
        <v>2482.9</v>
      </c>
      <c r="D22" s="34">
        <v>2668.38</v>
      </c>
      <c r="E22" s="34">
        <v>2277.1</v>
      </c>
      <c r="F22" s="34">
        <v>1376.62</v>
      </c>
      <c r="G22" s="34">
        <f>'прил № 6 РАСЧЕТ ВОЗДУХ'!G23</f>
        <v>727.27</v>
      </c>
      <c r="H22" s="37" t="s">
        <v>17</v>
      </c>
      <c r="I22" s="38"/>
      <c r="J22" s="38"/>
      <c r="K22" s="39"/>
    </row>
    <row r="23" spans="1:11" ht="27" customHeight="1">
      <c r="A23" s="40" t="s">
        <v>28</v>
      </c>
      <c r="B23" s="41">
        <f>B19*B15</f>
        <v>3999421.1520000002</v>
      </c>
      <c r="C23" s="42">
        <f t="shared" ref="C23:G23" si="3">C19*C15</f>
        <v>2295631.872</v>
      </c>
      <c r="D23" s="42">
        <f t="shared" si="3"/>
        <v>2199980.5439999998</v>
      </c>
      <c r="E23" s="42">
        <f t="shared" si="3"/>
        <v>1506508.416</v>
      </c>
      <c r="F23" s="42">
        <f t="shared" si="3"/>
        <v>1709767.4880000001</v>
      </c>
      <c r="G23" s="42">
        <f t="shared" si="3"/>
        <v>0</v>
      </c>
      <c r="H23" s="43">
        <f t="shared" ref="H23:H28" si="4">SUM(B23:G23)</f>
        <v>11711309.471999999</v>
      </c>
    </row>
    <row r="24" spans="1:11" ht="27" customHeight="1">
      <c r="A24" s="40" t="s">
        <v>29</v>
      </c>
      <c r="B24" s="41">
        <f>B25+B26</f>
        <v>867984.58000000007</v>
      </c>
      <c r="C24" s="42">
        <f t="shared" ref="C24:G24" si="5">C25+C26</f>
        <v>344129.94</v>
      </c>
      <c r="D24" s="42">
        <f t="shared" si="5"/>
        <v>369837.47000000003</v>
      </c>
      <c r="E24" s="42">
        <f t="shared" si="5"/>
        <v>133893.47999999998</v>
      </c>
      <c r="F24" s="42">
        <f t="shared" si="5"/>
        <v>286199.29999999993</v>
      </c>
      <c r="G24" s="42">
        <f t="shared" si="5"/>
        <v>0</v>
      </c>
      <c r="H24" s="43">
        <f t="shared" si="4"/>
        <v>2002044.77</v>
      </c>
    </row>
    <row r="25" spans="1:11" ht="47.25" customHeight="1">
      <c r="A25" s="36" t="s">
        <v>30</v>
      </c>
      <c r="B25" s="76">
        <f>B22*B17</f>
        <v>826651.9800000001</v>
      </c>
      <c r="C25" s="45">
        <f t="shared" ref="C25:G25" si="6">C22*C17</f>
        <v>327742.8</v>
      </c>
      <c r="D25" s="45">
        <f t="shared" si="6"/>
        <v>352226.16000000003</v>
      </c>
      <c r="E25" s="45">
        <f t="shared" si="6"/>
        <v>127517.59999999999</v>
      </c>
      <c r="F25" s="45">
        <f t="shared" si="6"/>
        <v>272570.75999999995</v>
      </c>
      <c r="G25" s="45">
        <f t="shared" si="6"/>
        <v>0</v>
      </c>
      <c r="H25" s="46">
        <f t="shared" si="4"/>
        <v>1906709.3</v>
      </c>
    </row>
    <row r="26" spans="1:11" ht="65.25" customHeight="1">
      <c r="A26" s="36" t="s">
        <v>31</v>
      </c>
      <c r="B26" s="47">
        <f>ROUND(B25*$I$26,2)</f>
        <v>41332.6</v>
      </c>
      <c r="C26" s="45">
        <f t="shared" ref="C26:G26" si="7">ROUND(C25*$I$26,2)</f>
        <v>16387.14</v>
      </c>
      <c r="D26" s="45">
        <f t="shared" si="7"/>
        <v>17611.310000000001</v>
      </c>
      <c r="E26" s="45">
        <f t="shared" si="7"/>
        <v>6375.88</v>
      </c>
      <c r="F26" s="45">
        <f t="shared" si="7"/>
        <v>13628.54</v>
      </c>
      <c r="G26" s="45">
        <f t="shared" si="7"/>
        <v>0</v>
      </c>
      <c r="H26" s="46">
        <f t="shared" si="4"/>
        <v>95335.47</v>
      </c>
      <c r="I26" s="48">
        <v>0.05</v>
      </c>
      <c r="J26" s="39"/>
    </row>
    <row r="27" spans="1:11" ht="30" customHeight="1">
      <c r="A27" s="36" t="s">
        <v>40</v>
      </c>
      <c r="B27" s="78">
        <f>B28/B15</f>
        <v>-78012.869257598402</v>
      </c>
      <c r="C27" s="78">
        <f t="shared" ref="C27:G27" si="8">C28/C15</f>
        <v>-84700.604687500003</v>
      </c>
      <c r="D27" s="78">
        <f t="shared" si="8"/>
        <v>-82886.914583333331</v>
      </c>
      <c r="E27" s="78">
        <f t="shared" si="8"/>
        <v>-90781.411111111112</v>
      </c>
      <c r="F27" s="78">
        <f t="shared" si="8"/>
        <v>-82958.519114219118</v>
      </c>
      <c r="G27" s="78" t="e">
        <f t="shared" si="8"/>
        <v>#DIV/0!</v>
      </c>
      <c r="H27" s="46"/>
      <c r="I27" s="48"/>
      <c r="J27" s="39"/>
    </row>
    <row r="28" spans="1:11" ht="27" customHeight="1">
      <c r="A28" s="40" t="s">
        <v>32</v>
      </c>
      <c r="B28" s="49">
        <f t="shared" ref="B28:G28" si="9">B24-B23</f>
        <v>-3131436.5720000002</v>
      </c>
      <c r="C28" s="50">
        <f t="shared" si="9"/>
        <v>-1951501.932</v>
      </c>
      <c r="D28" s="50">
        <f t="shared" si="9"/>
        <v>-1830143.0739999998</v>
      </c>
      <c r="E28" s="50">
        <f t="shared" si="9"/>
        <v>-1372614.936</v>
      </c>
      <c r="F28" s="42">
        <f t="shared" si="9"/>
        <v>-1423568.1880000001</v>
      </c>
      <c r="G28" s="42">
        <f t="shared" si="9"/>
        <v>0</v>
      </c>
      <c r="H28" s="43">
        <f t="shared" si="4"/>
        <v>-9709264.7019999996</v>
      </c>
    </row>
    <row r="29" spans="1:11" ht="27" customHeight="1" thickBot="1">
      <c r="A29" s="51" t="s">
        <v>33</v>
      </c>
      <c r="B29" s="70">
        <f>ROUND(B28/1000,2)</f>
        <v>-3131.44</v>
      </c>
      <c r="C29" s="71">
        <f t="shared" ref="C29:G29" si="10">ROUND(C28/1000,2)</f>
        <v>-1951.5</v>
      </c>
      <c r="D29" s="71">
        <f t="shared" si="10"/>
        <v>-1830.14</v>
      </c>
      <c r="E29" s="71">
        <f t="shared" si="10"/>
        <v>-1372.61</v>
      </c>
      <c r="F29" s="71">
        <f t="shared" si="10"/>
        <v>-1423.57</v>
      </c>
      <c r="G29" s="71">
        <f t="shared" si="10"/>
        <v>0</v>
      </c>
      <c r="H29" s="72">
        <f>SUM(B29:G29)</f>
        <v>-9709.26</v>
      </c>
      <c r="I29" s="52"/>
      <c r="J29" s="26"/>
    </row>
    <row r="30" spans="1:11" ht="28.5" customHeight="1">
      <c r="A30" s="53"/>
      <c r="B30" s="54"/>
      <c r="C30" s="54"/>
      <c r="D30" s="54"/>
      <c r="E30" s="54"/>
      <c r="F30" s="54"/>
      <c r="G30" s="54"/>
      <c r="H30" s="54"/>
      <c r="I30" s="52"/>
    </row>
    <row r="31" spans="1:11" ht="16.899999999999999" customHeight="1">
      <c r="A31" s="2"/>
      <c r="B31" s="2"/>
      <c r="C31" s="2"/>
      <c r="D31" s="2"/>
      <c r="E31" s="2"/>
      <c r="F31" s="2"/>
      <c r="G31" s="2"/>
      <c r="H31" s="55"/>
    </row>
    <row r="32" spans="1:11" ht="28.5" customHeight="1">
      <c r="A32" s="84"/>
      <c r="B32" s="85"/>
      <c r="C32" s="85"/>
      <c r="D32" s="85"/>
      <c r="E32" s="85"/>
      <c r="F32" s="85"/>
      <c r="G32" s="85"/>
      <c r="H32" s="85"/>
    </row>
    <row r="33" spans="1:8" ht="26.25">
      <c r="A33" s="56"/>
      <c r="H33" s="80"/>
    </row>
    <row r="34" spans="1:8" ht="21" customHeight="1">
      <c r="A34" s="57"/>
    </row>
    <row r="38" spans="1:8" ht="20.25">
      <c r="B38" s="58"/>
      <c r="C38" s="58"/>
      <c r="D38" s="58"/>
      <c r="E38" s="58"/>
      <c r="F38" s="58"/>
      <c r="G38" s="58"/>
      <c r="H38" s="58"/>
    </row>
    <row r="40" spans="1:8" ht="20.25" customHeight="1">
      <c r="A40" s="59"/>
      <c r="B40" s="60"/>
      <c r="C40" s="60"/>
      <c r="D40" s="60"/>
      <c r="E40" s="60"/>
      <c r="F40" s="60"/>
      <c r="G40" s="60"/>
      <c r="H40" s="61"/>
    </row>
    <row r="41" spans="1:8" ht="20.25">
      <c r="A41" s="59"/>
      <c r="B41" s="58"/>
      <c r="C41" s="58"/>
      <c r="D41" s="58"/>
      <c r="E41" s="58"/>
      <c r="F41" s="58"/>
      <c r="G41" s="58"/>
    </row>
    <row r="42" spans="1:8" ht="14.25">
      <c r="A42" s="59"/>
      <c r="E42" s="59"/>
    </row>
    <row r="44" spans="1:8" ht="44.25" customHeight="1">
      <c r="B44" s="62"/>
      <c r="C44" s="62"/>
      <c r="D44" s="62"/>
      <c r="E44" s="62"/>
      <c r="F44" s="62"/>
      <c r="G44" s="63"/>
      <c r="H44" s="64"/>
    </row>
    <row r="45" spans="1:8" ht="23.25">
      <c r="B45" s="65"/>
      <c r="C45" s="65"/>
      <c r="D45" s="65"/>
      <c r="E45" s="65"/>
      <c r="F45" s="65"/>
      <c r="G45" s="65"/>
    </row>
    <row r="46" spans="1:8" ht="25.5">
      <c r="B46" s="62"/>
      <c r="C46" s="62"/>
      <c r="D46" s="62"/>
      <c r="E46" s="62"/>
      <c r="F46" s="62"/>
      <c r="G46" s="66"/>
      <c r="H46" s="58"/>
    </row>
    <row r="51" spans="2:8" ht="34.5" customHeight="1">
      <c r="B51" s="63"/>
      <c r="C51" s="63"/>
      <c r="D51" s="63"/>
      <c r="E51" s="63"/>
      <c r="F51" s="63"/>
      <c r="H51" s="58"/>
    </row>
  </sheetData>
  <mergeCells count="12">
    <mergeCell ref="G6:G9"/>
    <mergeCell ref="A32:H32"/>
    <mergeCell ref="F1:H1"/>
    <mergeCell ref="A2:H2"/>
    <mergeCell ref="A4:A9"/>
    <mergeCell ref="B4:H4"/>
    <mergeCell ref="H5:H9"/>
    <mergeCell ref="B6:B9"/>
    <mergeCell ref="C6:C9"/>
    <mergeCell ref="D6:D9"/>
    <mergeCell ref="E6:E9"/>
    <mergeCell ref="F6:F9"/>
  </mergeCells>
  <pageMargins left="0.59" right="0.17" top="0.35" bottom="0.22" header="0.3" footer="0.17"/>
  <pageSetup paperSize="9" scale="56" fitToHeight="0" orientation="landscape" horizontalDpi="4294967294" verticalDpi="4294967294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FF0000"/>
    <pageSetUpPr fitToPage="1"/>
  </sheetPr>
  <dimension ref="A1:K51"/>
  <sheetViews>
    <sheetView tabSelected="1" view="pageBreakPreview" zoomScale="45" zoomScaleSheetLayoutView="45" workbookViewId="0">
      <selection activeCell="E18" sqref="E18"/>
    </sheetView>
  </sheetViews>
  <sheetFormatPr defaultRowHeight="12.75"/>
  <cols>
    <col min="1" max="1" width="53.42578125" style="4" customWidth="1"/>
    <col min="2" max="2" width="25.42578125" style="4" customWidth="1"/>
    <col min="3" max="3" width="29.5703125" style="4" customWidth="1"/>
    <col min="4" max="4" width="28.7109375" style="4" customWidth="1"/>
    <col min="5" max="5" width="31" style="4" customWidth="1"/>
    <col min="6" max="6" width="29.7109375" style="4" customWidth="1"/>
    <col min="7" max="7" width="22" style="4" customWidth="1"/>
    <col min="8" max="8" width="28.7109375" style="4" customWidth="1"/>
    <col min="9" max="9" width="17.28515625" style="4" customWidth="1"/>
    <col min="10" max="254" width="9.140625" style="4"/>
    <col min="255" max="255" width="53.42578125" style="4" customWidth="1"/>
    <col min="256" max="256" width="25.42578125" style="4" customWidth="1"/>
    <col min="257" max="257" width="29.5703125" style="4" customWidth="1"/>
    <col min="258" max="258" width="28.7109375" style="4" customWidth="1"/>
    <col min="259" max="259" width="31" style="4" customWidth="1"/>
    <col min="260" max="260" width="29.7109375" style="4" customWidth="1"/>
    <col min="261" max="261" width="22" style="4" customWidth="1"/>
    <col min="262" max="262" width="28.7109375" style="4" customWidth="1"/>
    <col min="263" max="263" width="30.7109375" style="4" customWidth="1"/>
    <col min="264" max="264" width="29.7109375" style="4" customWidth="1"/>
    <col min="265" max="265" width="17.28515625" style="4" customWidth="1"/>
    <col min="266" max="510" width="9.140625" style="4"/>
    <col min="511" max="511" width="53.42578125" style="4" customWidth="1"/>
    <col min="512" max="512" width="25.42578125" style="4" customWidth="1"/>
    <col min="513" max="513" width="29.5703125" style="4" customWidth="1"/>
    <col min="514" max="514" width="28.7109375" style="4" customWidth="1"/>
    <col min="515" max="515" width="31" style="4" customWidth="1"/>
    <col min="516" max="516" width="29.7109375" style="4" customWidth="1"/>
    <col min="517" max="517" width="22" style="4" customWidth="1"/>
    <col min="518" max="518" width="28.7109375" style="4" customWidth="1"/>
    <col min="519" max="519" width="30.7109375" style="4" customWidth="1"/>
    <col min="520" max="520" width="29.7109375" style="4" customWidth="1"/>
    <col min="521" max="521" width="17.28515625" style="4" customWidth="1"/>
    <col min="522" max="766" width="9.140625" style="4"/>
    <col min="767" max="767" width="53.42578125" style="4" customWidth="1"/>
    <col min="768" max="768" width="25.42578125" style="4" customWidth="1"/>
    <col min="769" max="769" width="29.5703125" style="4" customWidth="1"/>
    <col min="770" max="770" width="28.7109375" style="4" customWidth="1"/>
    <col min="771" max="771" width="31" style="4" customWidth="1"/>
    <col min="772" max="772" width="29.7109375" style="4" customWidth="1"/>
    <col min="773" max="773" width="22" style="4" customWidth="1"/>
    <col min="774" max="774" width="28.7109375" style="4" customWidth="1"/>
    <col min="775" max="775" width="30.7109375" style="4" customWidth="1"/>
    <col min="776" max="776" width="29.7109375" style="4" customWidth="1"/>
    <col min="777" max="777" width="17.28515625" style="4" customWidth="1"/>
    <col min="778" max="1022" width="9.140625" style="4"/>
    <col min="1023" max="1023" width="53.42578125" style="4" customWidth="1"/>
    <col min="1024" max="1024" width="25.42578125" style="4" customWidth="1"/>
    <col min="1025" max="1025" width="29.5703125" style="4" customWidth="1"/>
    <col min="1026" max="1026" width="28.7109375" style="4" customWidth="1"/>
    <col min="1027" max="1027" width="31" style="4" customWidth="1"/>
    <col min="1028" max="1028" width="29.7109375" style="4" customWidth="1"/>
    <col min="1029" max="1029" width="22" style="4" customWidth="1"/>
    <col min="1030" max="1030" width="28.7109375" style="4" customWidth="1"/>
    <col min="1031" max="1031" width="30.7109375" style="4" customWidth="1"/>
    <col min="1032" max="1032" width="29.7109375" style="4" customWidth="1"/>
    <col min="1033" max="1033" width="17.28515625" style="4" customWidth="1"/>
    <col min="1034" max="1278" width="9.140625" style="4"/>
    <col min="1279" max="1279" width="53.42578125" style="4" customWidth="1"/>
    <col min="1280" max="1280" width="25.42578125" style="4" customWidth="1"/>
    <col min="1281" max="1281" width="29.5703125" style="4" customWidth="1"/>
    <col min="1282" max="1282" width="28.7109375" style="4" customWidth="1"/>
    <col min="1283" max="1283" width="31" style="4" customWidth="1"/>
    <col min="1284" max="1284" width="29.7109375" style="4" customWidth="1"/>
    <col min="1285" max="1285" width="22" style="4" customWidth="1"/>
    <col min="1286" max="1286" width="28.7109375" style="4" customWidth="1"/>
    <col min="1287" max="1287" width="30.7109375" style="4" customWidth="1"/>
    <col min="1288" max="1288" width="29.7109375" style="4" customWidth="1"/>
    <col min="1289" max="1289" width="17.28515625" style="4" customWidth="1"/>
    <col min="1290" max="1534" width="9.140625" style="4"/>
    <col min="1535" max="1535" width="53.42578125" style="4" customWidth="1"/>
    <col min="1536" max="1536" width="25.42578125" style="4" customWidth="1"/>
    <col min="1537" max="1537" width="29.5703125" style="4" customWidth="1"/>
    <col min="1538" max="1538" width="28.7109375" style="4" customWidth="1"/>
    <col min="1539" max="1539" width="31" style="4" customWidth="1"/>
    <col min="1540" max="1540" width="29.7109375" style="4" customWidth="1"/>
    <col min="1541" max="1541" width="22" style="4" customWidth="1"/>
    <col min="1542" max="1542" width="28.7109375" style="4" customWidth="1"/>
    <col min="1543" max="1543" width="30.7109375" style="4" customWidth="1"/>
    <col min="1544" max="1544" width="29.7109375" style="4" customWidth="1"/>
    <col min="1545" max="1545" width="17.28515625" style="4" customWidth="1"/>
    <col min="1546" max="1790" width="9.140625" style="4"/>
    <col min="1791" max="1791" width="53.42578125" style="4" customWidth="1"/>
    <col min="1792" max="1792" width="25.42578125" style="4" customWidth="1"/>
    <col min="1793" max="1793" width="29.5703125" style="4" customWidth="1"/>
    <col min="1794" max="1794" width="28.7109375" style="4" customWidth="1"/>
    <col min="1795" max="1795" width="31" style="4" customWidth="1"/>
    <col min="1796" max="1796" width="29.7109375" style="4" customWidth="1"/>
    <col min="1797" max="1797" width="22" style="4" customWidth="1"/>
    <col min="1798" max="1798" width="28.7109375" style="4" customWidth="1"/>
    <col min="1799" max="1799" width="30.7109375" style="4" customWidth="1"/>
    <col min="1800" max="1800" width="29.7109375" style="4" customWidth="1"/>
    <col min="1801" max="1801" width="17.28515625" style="4" customWidth="1"/>
    <col min="1802" max="2046" width="9.140625" style="4"/>
    <col min="2047" max="2047" width="53.42578125" style="4" customWidth="1"/>
    <col min="2048" max="2048" width="25.42578125" style="4" customWidth="1"/>
    <col min="2049" max="2049" width="29.5703125" style="4" customWidth="1"/>
    <col min="2050" max="2050" width="28.7109375" style="4" customWidth="1"/>
    <col min="2051" max="2051" width="31" style="4" customWidth="1"/>
    <col min="2052" max="2052" width="29.7109375" style="4" customWidth="1"/>
    <col min="2053" max="2053" width="22" style="4" customWidth="1"/>
    <col min="2054" max="2054" width="28.7109375" style="4" customWidth="1"/>
    <col min="2055" max="2055" width="30.7109375" style="4" customWidth="1"/>
    <col min="2056" max="2056" width="29.7109375" style="4" customWidth="1"/>
    <col min="2057" max="2057" width="17.28515625" style="4" customWidth="1"/>
    <col min="2058" max="2302" width="9.140625" style="4"/>
    <col min="2303" max="2303" width="53.42578125" style="4" customWidth="1"/>
    <col min="2304" max="2304" width="25.42578125" style="4" customWidth="1"/>
    <col min="2305" max="2305" width="29.5703125" style="4" customWidth="1"/>
    <col min="2306" max="2306" width="28.7109375" style="4" customWidth="1"/>
    <col min="2307" max="2307" width="31" style="4" customWidth="1"/>
    <col min="2308" max="2308" width="29.7109375" style="4" customWidth="1"/>
    <col min="2309" max="2309" width="22" style="4" customWidth="1"/>
    <col min="2310" max="2310" width="28.7109375" style="4" customWidth="1"/>
    <col min="2311" max="2311" width="30.7109375" style="4" customWidth="1"/>
    <col min="2312" max="2312" width="29.7109375" style="4" customWidth="1"/>
    <col min="2313" max="2313" width="17.28515625" style="4" customWidth="1"/>
    <col min="2314" max="2558" width="9.140625" style="4"/>
    <col min="2559" max="2559" width="53.42578125" style="4" customWidth="1"/>
    <col min="2560" max="2560" width="25.42578125" style="4" customWidth="1"/>
    <col min="2561" max="2561" width="29.5703125" style="4" customWidth="1"/>
    <col min="2562" max="2562" width="28.7109375" style="4" customWidth="1"/>
    <col min="2563" max="2563" width="31" style="4" customWidth="1"/>
    <col min="2564" max="2564" width="29.7109375" style="4" customWidth="1"/>
    <col min="2565" max="2565" width="22" style="4" customWidth="1"/>
    <col min="2566" max="2566" width="28.7109375" style="4" customWidth="1"/>
    <col min="2567" max="2567" width="30.7109375" style="4" customWidth="1"/>
    <col min="2568" max="2568" width="29.7109375" style="4" customWidth="1"/>
    <col min="2569" max="2569" width="17.28515625" style="4" customWidth="1"/>
    <col min="2570" max="2814" width="9.140625" style="4"/>
    <col min="2815" max="2815" width="53.42578125" style="4" customWidth="1"/>
    <col min="2816" max="2816" width="25.42578125" style="4" customWidth="1"/>
    <col min="2817" max="2817" width="29.5703125" style="4" customWidth="1"/>
    <col min="2818" max="2818" width="28.7109375" style="4" customWidth="1"/>
    <col min="2819" max="2819" width="31" style="4" customWidth="1"/>
    <col min="2820" max="2820" width="29.7109375" style="4" customWidth="1"/>
    <col min="2821" max="2821" width="22" style="4" customWidth="1"/>
    <col min="2822" max="2822" width="28.7109375" style="4" customWidth="1"/>
    <col min="2823" max="2823" width="30.7109375" style="4" customWidth="1"/>
    <col min="2824" max="2824" width="29.7109375" style="4" customWidth="1"/>
    <col min="2825" max="2825" width="17.28515625" style="4" customWidth="1"/>
    <col min="2826" max="3070" width="9.140625" style="4"/>
    <col min="3071" max="3071" width="53.42578125" style="4" customWidth="1"/>
    <col min="3072" max="3072" width="25.42578125" style="4" customWidth="1"/>
    <col min="3073" max="3073" width="29.5703125" style="4" customWidth="1"/>
    <col min="3074" max="3074" width="28.7109375" style="4" customWidth="1"/>
    <col min="3075" max="3075" width="31" style="4" customWidth="1"/>
    <col min="3076" max="3076" width="29.7109375" style="4" customWidth="1"/>
    <col min="3077" max="3077" width="22" style="4" customWidth="1"/>
    <col min="3078" max="3078" width="28.7109375" style="4" customWidth="1"/>
    <col min="3079" max="3079" width="30.7109375" style="4" customWidth="1"/>
    <col min="3080" max="3080" width="29.7109375" style="4" customWidth="1"/>
    <col min="3081" max="3081" width="17.28515625" style="4" customWidth="1"/>
    <col min="3082" max="3326" width="9.140625" style="4"/>
    <col min="3327" max="3327" width="53.42578125" style="4" customWidth="1"/>
    <col min="3328" max="3328" width="25.42578125" style="4" customWidth="1"/>
    <col min="3329" max="3329" width="29.5703125" style="4" customWidth="1"/>
    <col min="3330" max="3330" width="28.7109375" style="4" customWidth="1"/>
    <col min="3331" max="3331" width="31" style="4" customWidth="1"/>
    <col min="3332" max="3332" width="29.7109375" style="4" customWidth="1"/>
    <col min="3333" max="3333" width="22" style="4" customWidth="1"/>
    <col min="3334" max="3334" width="28.7109375" style="4" customWidth="1"/>
    <col min="3335" max="3335" width="30.7109375" style="4" customWidth="1"/>
    <col min="3336" max="3336" width="29.7109375" style="4" customWidth="1"/>
    <col min="3337" max="3337" width="17.28515625" style="4" customWidth="1"/>
    <col min="3338" max="3582" width="9.140625" style="4"/>
    <col min="3583" max="3583" width="53.42578125" style="4" customWidth="1"/>
    <col min="3584" max="3584" width="25.42578125" style="4" customWidth="1"/>
    <col min="3585" max="3585" width="29.5703125" style="4" customWidth="1"/>
    <col min="3586" max="3586" width="28.7109375" style="4" customWidth="1"/>
    <col min="3587" max="3587" width="31" style="4" customWidth="1"/>
    <col min="3588" max="3588" width="29.7109375" style="4" customWidth="1"/>
    <col min="3589" max="3589" width="22" style="4" customWidth="1"/>
    <col min="3590" max="3590" width="28.7109375" style="4" customWidth="1"/>
    <col min="3591" max="3591" width="30.7109375" style="4" customWidth="1"/>
    <col min="3592" max="3592" width="29.7109375" style="4" customWidth="1"/>
    <col min="3593" max="3593" width="17.28515625" style="4" customWidth="1"/>
    <col min="3594" max="3838" width="9.140625" style="4"/>
    <col min="3839" max="3839" width="53.42578125" style="4" customWidth="1"/>
    <col min="3840" max="3840" width="25.42578125" style="4" customWidth="1"/>
    <col min="3841" max="3841" width="29.5703125" style="4" customWidth="1"/>
    <col min="3842" max="3842" width="28.7109375" style="4" customWidth="1"/>
    <col min="3843" max="3843" width="31" style="4" customWidth="1"/>
    <col min="3844" max="3844" width="29.7109375" style="4" customWidth="1"/>
    <col min="3845" max="3845" width="22" style="4" customWidth="1"/>
    <col min="3846" max="3846" width="28.7109375" style="4" customWidth="1"/>
    <col min="3847" max="3847" width="30.7109375" style="4" customWidth="1"/>
    <col min="3848" max="3848" width="29.7109375" style="4" customWidth="1"/>
    <col min="3849" max="3849" width="17.28515625" style="4" customWidth="1"/>
    <col min="3850" max="4094" width="9.140625" style="4"/>
    <col min="4095" max="4095" width="53.42578125" style="4" customWidth="1"/>
    <col min="4096" max="4096" width="25.42578125" style="4" customWidth="1"/>
    <col min="4097" max="4097" width="29.5703125" style="4" customWidth="1"/>
    <col min="4098" max="4098" width="28.7109375" style="4" customWidth="1"/>
    <col min="4099" max="4099" width="31" style="4" customWidth="1"/>
    <col min="4100" max="4100" width="29.7109375" style="4" customWidth="1"/>
    <col min="4101" max="4101" width="22" style="4" customWidth="1"/>
    <col min="4102" max="4102" width="28.7109375" style="4" customWidth="1"/>
    <col min="4103" max="4103" width="30.7109375" style="4" customWidth="1"/>
    <col min="4104" max="4104" width="29.7109375" style="4" customWidth="1"/>
    <col min="4105" max="4105" width="17.28515625" style="4" customWidth="1"/>
    <col min="4106" max="4350" width="9.140625" style="4"/>
    <col min="4351" max="4351" width="53.42578125" style="4" customWidth="1"/>
    <col min="4352" max="4352" width="25.42578125" style="4" customWidth="1"/>
    <col min="4353" max="4353" width="29.5703125" style="4" customWidth="1"/>
    <col min="4354" max="4354" width="28.7109375" style="4" customWidth="1"/>
    <col min="4355" max="4355" width="31" style="4" customWidth="1"/>
    <col min="4356" max="4356" width="29.7109375" style="4" customWidth="1"/>
    <col min="4357" max="4357" width="22" style="4" customWidth="1"/>
    <col min="4358" max="4358" width="28.7109375" style="4" customWidth="1"/>
    <col min="4359" max="4359" width="30.7109375" style="4" customWidth="1"/>
    <col min="4360" max="4360" width="29.7109375" style="4" customWidth="1"/>
    <col min="4361" max="4361" width="17.28515625" style="4" customWidth="1"/>
    <col min="4362" max="4606" width="9.140625" style="4"/>
    <col min="4607" max="4607" width="53.42578125" style="4" customWidth="1"/>
    <col min="4608" max="4608" width="25.42578125" style="4" customWidth="1"/>
    <col min="4609" max="4609" width="29.5703125" style="4" customWidth="1"/>
    <col min="4610" max="4610" width="28.7109375" style="4" customWidth="1"/>
    <col min="4611" max="4611" width="31" style="4" customWidth="1"/>
    <col min="4612" max="4612" width="29.7109375" style="4" customWidth="1"/>
    <col min="4613" max="4613" width="22" style="4" customWidth="1"/>
    <col min="4614" max="4614" width="28.7109375" style="4" customWidth="1"/>
    <col min="4615" max="4615" width="30.7109375" style="4" customWidth="1"/>
    <col min="4616" max="4616" width="29.7109375" style="4" customWidth="1"/>
    <col min="4617" max="4617" width="17.28515625" style="4" customWidth="1"/>
    <col min="4618" max="4862" width="9.140625" style="4"/>
    <col min="4863" max="4863" width="53.42578125" style="4" customWidth="1"/>
    <col min="4864" max="4864" width="25.42578125" style="4" customWidth="1"/>
    <col min="4865" max="4865" width="29.5703125" style="4" customWidth="1"/>
    <col min="4866" max="4866" width="28.7109375" style="4" customWidth="1"/>
    <col min="4867" max="4867" width="31" style="4" customWidth="1"/>
    <col min="4868" max="4868" width="29.7109375" style="4" customWidth="1"/>
    <col min="4869" max="4869" width="22" style="4" customWidth="1"/>
    <col min="4870" max="4870" width="28.7109375" style="4" customWidth="1"/>
    <col min="4871" max="4871" width="30.7109375" style="4" customWidth="1"/>
    <col min="4872" max="4872" width="29.7109375" style="4" customWidth="1"/>
    <col min="4873" max="4873" width="17.28515625" style="4" customWidth="1"/>
    <col min="4874" max="5118" width="9.140625" style="4"/>
    <col min="5119" max="5119" width="53.42578125" style="4" customWidth="1"/>
    <col min="5120" max="5120" width="25.42578125" style="4" customWidth="1"/>
    <col min="5121" max="5121" width="29.5703125" style="4" customWidth="1"/>
    <col min="5122" max="5122" width="28.7109375" style="4" customWidth="1"/>
    <col min="5123" max="5123" width="31" style="4" customWidth="1"/>
    <col min="5124" max="5124" width="29.7109375" style="4" customWidth="1"/>
    <col min="5125" max="5125" width="22" style="4" customWidth="1"/>
    <col min="5126" max="5126" width="28.7109375" style="4" customWidth="1"/>
    <col min="5127" max="5127" width="30.7109375" style="4" customWidth="1"/>
    <col min="5128" max="5128" width="29.7109375" style="4" customWidth="1"/>
    <col min="5129" max="5129" width="17.28515625" style="4" customWidth="1"/>
    <col min="5130" max="5374" width="9.140625" style="4"/>
    <col min="5375" max="5375" width="53.42578125" style="4" customWidth="1"/>
    <col min="5376" max="5376" width="25.42578125" style="4" customWidth="1"/>
    <col min="5377" max="5377" width="29.5703125" style="4" customWidth="1"/>
    <col min="5378" max="5378" width="28.7109375" style="4" customWidth="1"/>
    <col min="5379" max="5379" width="31" style="4" customWidth="1"/>
    <col min="5380" max="5380" width="29.7109375" style="4" customWidth="1"/>
    <col min="5381" max="5381" width="22" style="4" customWidth="1"/>
    <col min="5382" max="5382" width="28.7109375" style="4" customWidth="1"/>
    <col min="5383" max="5383" width="30.7109375" style="4" customWidth="1"/>
    <col min="5384" max="5384" width="29.7109375" style="4" customWidth="1"/>
    <col min="5385" max="5385" width="17.28515625" style="4" customWidth="1"/>
    <col min="5386" max="5630" width="9.140625" style="4"/>
    <col min="5631" max="5631" width="53.42578125" style="4" customWidth="1"/>
    <col min="5632" max="5632" width="25.42578125" style="4" customWidth="1"/>
    <col min="5633" max="5633" width="29.5703125" style="4" customWidth="1"/>
    <col min="5634" max="5634" width="28.7109375" style="4" customWidth="1"/>
    <col min="5635" max="5635" width="31" style="4" customWidth="1"/>
    <col min="5636" max="5636" width="29.7109375" style="4" customWidth="1"/>
    <col min="5637" max="5637" width="22" style="4" customWidth="1"/>
    <col min="5638" max="5638" width="28.7109375" style="4" customWidth="1"/>
    <col min="5639" max="5639" width="30.7109375" style="4" customWidth="1"/>
    <col min="5640" max="5640" width="29.7109375" style="4" customWidth="1"/>
    <col min="5641" max="5641" width="17.28515625" style="4" customWidth="1"/>
    <col min="5642" max="5886" width="9.140625" style="4"/>
    <col min="5887" max="5887" width="53.42578125" style="4" customWidth="1"/>
    <col min="5888" max="5888" width="25.42578125" style="4" customWidth="1"/>
    <col min="5889" max="5889" width="29.5703125" style="4" customWidth="1"/>
    <col min="5890" max="5890" width="28.7109375" style="4" customWidth="1"/>
    <col min="5891" max="5891" width="31" style="4" customWidth="1"/>
    <col min="5892" max="5892" width="29.7109375" style="4" customWidth="1"/>
    <col min="5893" max="5893" width="22" style="4" customWidth="1"/>
    <col min="5894" max="5894" width="28.7109375" style="4" customWidth="1"/>
    <col min="5895" max="5895" width="30.7109375" style="4" customWidth="1"/>
    <col min="5896" max="5896" width="29.7109375" style="4" customWidth="1"/>
    <col min="5897" max="5897" width="17.28515625" style="4" customWidth="1"/>
    <col min="5898" max="6142" width="9.140625" style="4"/>
    <col min="6143" max="6143" width="53.42578125" style="4" customWidth="1"/>
    <col min="6144" max="6144" width="25.42578125" style="4" customWidth="1"/>
    <col min="6145" max="6145" width="29.5703125" style="4" customWidth="1"/>
    <col min="6146" max="6146" width="28.7109375" style="4" customWidth="1"/>
    <col min="6147" max="6147" width="31" style="4" customWidth="1"/>
    <col min="6148" max="6148" width="29.7109375" style="4" customWidth="1"/>
    <col min="6149" max="6149" width="22" style="4" customWidth="1"/>
    <col min="6150" max="6150" width="28.7109375" style="4" customWidth="1"/>
    <col min="6151" max="6151" width="30.7109375" style="4" customWidth="1"/>
    <col min="6152" max="6152" width="29.7109375" style="4" customWidth="1"/>
    <col min="6153" max="6153" width="17.28515625" style="4" customWidth="1"/>
    <col min="6154" max="6398" width="9.140625" style="4"/>
    <col min="6399" max="6399" width="53.42578125" style="4" customWidth="1"/>
    <col min="6400" max="6400" width="25.42578125" style="4" customWidth="1"/>
    <col min="6401" max="6401" width="29.5703125" style="4" customWidth="1"/>
    <col min="6402" max="6402" width="28.7109375" style="4" customWidth="1"/>
    <col min="6403" max="6403" width="31" style="4" customWidth="1"/>
    <col min="6404" max="6404" width="29.7109375" style="4" customWidth="1"/>
    <col min="6405" max="6405" width="22" style="4" customWidth="1"/>
    <col min="6406" max="6406" width="28.7109375" style="4" customWidth="1"/>
    <col min="6407" max="6407" width="30.7109375" style="4" customWidth="1"/>
    <col min="6408" max="6408" width="29.7109375" style="4" customWidth="1"/>
    <col min="6409" max="6409" width="17.28515625" style="4" customWidth="1"/>
    <col min="6410" max="6654" width="9.140625" style="4"/>
    <col min="6655" max="6655" width="53.42578125" style="4" customWidth="1"/>
    <col min="6656" max="6656" width="25.42578125" style="4" customWidth="1"/>
    <col min="6657" max="6657" width="29.5703125" style="4" customWidth="1"/>
    <col min="6658" max="6658" width="28.7109375" style="4" customWidth="1"/>
    <col min="6659" max="6659" width="31" style="4" customWidth="1"/>
    <col min="6660" max="6660" width="29.7109375" style="4" customWidth="1"/>
    <col min="6661" max="6661" width="22" style="4" customWidth="1"/>
    <col min="6662" max="6662" width="28.7109375" style="4" customWidth="1"/>
    <col min="6663" max="6663" width="30.7109375" style="4" customWidth="1"/>
    <col min="6664" max="6664" width="29.7109375" style="4" customWidth="1"/>
    <col min="6665" max="6665" width="17.28515625" style="4" customWidth="1"/>
    <col min="6666" max="6910" width="9.140625" style="4"/>
    <col min="6911" max="6911" width="53.42578125" style="4" customWidth="1"/>
    <col min="6912" max="6912" width="25.42578125" style="4" customWidth="1"/>
    <col min="6913" max="6913" width="29.5703125" style="4" customWidth="1"/>
    <col min="6914" max="6914" width="28.7109375" style="4" customWidth="1"/>
    <col min="6915" max="6915" width="31" style="4" customWidth="1"/>
    <col min="6916" max="6916" width="29.7109375" style="4" customWidth="1"/>
    <col min="6917" max="6917" width="22" style="4" customWidth="1"/>
    <col min="6918" max="6918" width="28.7109375" style="4" customWidth="1"/>
    <col min="6919" max="6919" width="30.7109375" style="4" customWidth="1"/>
    <col min="6920" max="6920" width="29.7109375" style="4" customWidth="1"/>
    <col min="6921" max="6921" width="17.28515625" style="4" customWidth="1"/>
    <col min="6922" max="7166" width="9.140625" style="4"/>
    <col min="7167" max="7167" width="53.42578125" style="4" customWidth="1"/>
    <col min="7168" max="7168" width="25.42578125" style="4" customWidth="1"/>
    <col min="7169" max="7169" width="29.5703125" style="4" customWidth="1"/>
    <col min="7170" max="7170" width="28.7109375" style="4" customWidth="1"/>
    <col min="7171" max="7171" width="31" style="4" customWidth="1"/>
    <col min="7172" max="7172" width="29.7109375" style="4" customWidth="1"/>
    <col min="7173" max="7173" width="22" style="4" customWidth="1"/>
    <col min="7174" max="7174" width="28.7109375" style="4" customWidth="1"/>
    <col min="7175" max="7175" width="30.7109375" style="4" customWidth="1"/>
    <col min="7176" max="7176" width="29.7109375" style="4" customWidth="1"/>
    <col min="7177" max="7177" width="17.28515625" style="4" customWidth="1"/>
    <col min="7178" max="7422" width="9.140625" style="4"/>
    <col min="7423" max="7423" width="53.42578125" style="4" customWidth="1"/>
    <col min="7424" max="7424" width="25.42578125" style="4" customWidth="1"/>
    <col min="7425" max="7425" width="29.5703125" style="4" customWidth="1"/>
    <col min="7426" max="7426" width="28.7109375" style="4" customWidth="1"/>
    <col min="7427" max="7427" width="31" style="4" customWidth="1"/>
    <col min="7428" max="7428" width="29.7109375" style="4" customWidth="1"/>
    <col min="7429" max="7429" width="22" style="4" customWidth="1"/>
    <col min="7430" max="7430" width="28.7109375" style="4" customWidth="1"/>
    <col min="7431" max="7431" width="30.7109375" style="4" customWidth="1"/>
    <col min="7432" max="7432" width="29.7109375" style="4" customWidth="1"/>
    <col min="7433" max="7433" width="17.28515625" style="4" customWidth="1"/>
    <col min="7434" max="7678" width="9.140625" style="4"/>
    <col min="7679" max="7679" width="53.42578125" style="4" customWidth="1"/>
    <col min="7680" max="7680" width="25.42578125" style="4" customWidth="1"/>
    <col min="7681" max="7681" width="29.5703125" style="4" customWidth="1"/>
    <col min="7682" max="7682" width="28.7109375" style="4" customWidth="1"/>
    <col min="7683" max="7683" width="31" style="4" customWidth="1"/>
    <col min="7684" max="7684" width="29.7109375" style="4" customWidth="1"/>
    <col min="7685" max="7685" width="22" style="4" customWidth="1"/>
    <col min="7686" max="7686" width="28.7109375" style="4" customWidth="1"/>
    <col min="7687" max="7687" width="30.7109375" style="4" customWidth="1"/>
    <col min="7688" max="7688" width="29.7109375" style="4" customWidth="1"/>
    <col min="7689" max="7689" width="17.28515625" style="4" customWidth="1"/>
    <col min="7690" max="7934" width="9.140625" style="4"/>
    <col min="7935" max="7935" width="53.42578125" style="4" customWidth="1"/>
    <col min="7936" max="7936" width="25.42578125" style="4" customWidth="1"/>
    <col min="7937" max="7937" width="29.5703125" style="4" customWidth="1"/>
    <col min="7938" max="7938" width="28.7109375" style="4" customWidth="1"/>
    <col min="7939" max="7939" width="31" style="4" customWidth="1"/>
    <col min="7940" max="7940" width="29.7109375" style="4" customWidth="1"/>
    <col min="7941" max="7941" width="22" style="4" customWidth="1"/>
    <col min="7942" max="7942" width="28.7109375" style="4" customWidth="1"/>
    <col min="7943" max="7943" width="30.7109375" style="4" customWidth="1"/>
    <col min="7944" max="7944" width="29.7109375" style="4" customWidth="1"/>
    <col min="7945" max="7945" width="17.28515625" style="4" customWidth="1"/>
    <col min="7946" max="8190" width="9.140625" style="4"/>
    <col min="8191" max="8191" width="53.42578125" style="4" customWidth="1"/>
    <col min="8192" max="8192" width="25.42578125" style="4" customWidth="1"/>
    <col min="8193" max="8193" width="29.5703125" style="4" customWidth="1"/>
    <col min="8194" max="8194" width="28.7109375" style="4" customWidth="1"/>
    <col min="8195" max="8195" width="31" style="4" customWidth="1"/>
    <col min="8196" max="8196" width="29.7109375" style="4" customWidth="1"/>
    <col min="8197" max="8197" width="22" style="4" customWidth="1"/>
    <col min="8198" max="8198" width="28.7109375" style="4" customWidth="1"/>
    <col min="8199" max="8199" width="30.7109375" style="4" customWidth="1"/>
    <col min="8200" max="8200" width="29.7109375" style="4" customWidth="1"/>
    <col min="8201" max="8201" width="17.28515625" style="4" customWidth="1"/>
    <col min="8202" max="8446" width="9.140625" style="4"/>
    <col min="8447" max="8447" width="53.42578125" style="4" customWidth="1"/>
    <col min="8448" max="8448" width="25.42578125" style="4" customWidth="1"/>
    <col min="8449" max="8449" width="29.5703125" style="4" customWidth="1"/>
    <col min="8450" max="8450" width="28.7109375" style="4" customWidth="1"/>
    <col min="8451" max="8451" width="31" style="4" customWidth="1"/>
    <col min="8452" max="8452" width="29.7109375" style="4" customWidth="1"/>
    <col min="8453" max="8453" width="22" style="4" customWidth="1"/>
    <col min="8454" max="8454" width="28.7109375" style="4" customWidth="1"/>
    <col min="8455" max="8455" width="30.7109375" style="4" customWidth="1"/>
    <col min="8456" max="8456" width="29.7109375" style="4" customWidth="1"/>
    <col min="8457" max="8457" width="17.28515625" style="4" customWidth="1"/>
    <col min="8458" max="8702" width="9.140625" style="4"/>
    <col min="8703" max="8703" width="53.42578125" style="4" customWidth="1"/>
    <col min="8704" max="8704" width="25.42578125" style="4" customWidth="1"/>
    <col min="8705" max="8705" width="29.5703125" style="4" customWidth="1"/>
    <col min="8706" max="8706" width="28.7109375" style="4" customWidth="1"/>
    <col min="8707" max="8707" width="31" style="4" customWidth="1"/>
    <col min="8708" max="8708" width="29.7109375" style="4" customWidth="1"/>
    <col min="8709" max="8709" width="22" style="4" customWidth="1"/>
    <col min="8710" max="8710" width="28.7109375" style="4" customWidth="1"/>
    <col min="8711" max="8711" width="30.7109375" style="4" customWidth="1"/>
    <col min="8712" max="8712" width="29.7109375" style="4" customWidth="1"/>
    <col min="8713" max="8713" width="17.28515625" style="4" customWidth="1"/>
    <col min="8714" max="8958" width="9.140625" style="4"/>
    <col min="8959" max="8959" width="53.42578125" style="4" customWidth="1"/>
    <col min="8960" max="8960" width="25.42578125" style="4" customWidth="1"/>
    <col min="8961" max="8961" width="29.5703125" style="4" customWidth="1"/>
    <col min="8962" max="8962" width="28.7109375" style="4" customWidth="1"/>
    <col min="8963" max="8963" width="31" style="4" customWidth="1"/>
    <col min="8964" max="8964" width="29.7109375" style="4" customWidth="1"/>
    <col min="8965" max="8965" width="22" style="4" customWidth="1"/>
    <col min="8966" max="8966" width="28.7109375" style="4" customWidth="1"/>
    <col min="8967" max="8967" width="30.7109375" style="4" customWidth="1"/>
    <col min="8968" max="8968" width="29.7109375" style="4" customWidth="1"/>
    <col min="8969" max="8969" width="17.28515625" style="4" customWidth="1"/>
    <col min="8970" max="9214" width="9.140625" style="4"/>
    <col min="9215" max="9215" width="53.42578125" style="4" customWidth="1"/>
    <col min="9216" max="9216" width="25.42578125" style="4" customWidth="1"/>
    <col min="9217" max="9217" width="29.5703125" style="4" customWidth="1"/>
    <col min="9218" max="9218" width="28.7109375" style="4" customWidth="1"/>
    <col min="9219" max="9219" width="31" style="4" customWidth="1"/>
    <col min="9220" max="9220" width="29.7109375" style="4" customWidth="1"/>
    <col min="9221" max="9221" width="22" style="4" customWidth="1"/>
    <col min="9222" max="9222" width="28.7109375" style="4" customWidth="1"/>
    <col min="9223" max="9223" width="30.7109375" style="4" customWidth="1"/>
    <col min="9224" max="9224" width="29.7109375" style="4" customWidth="1"/>
    <col min="9225" max="9225" width="17.28515625" style="4" customWidth="1"/>
    <col min="9226" max="9470" width="9.140625" style="4"/>
    <col min="9471" max="9471" width="53.42578125" style="4" customWidth="1"/>
    <col min="9472" max="9472" width="25.42578125" style="4" customWidth="1"/>
    <col min="9473" max="9473" width="29.5703125" style="4" customWidth="1"/>
    <col min="9474" max="9474" width="28.7109375" style="4" customWidth="1"/>
    <col min="9475" max="9475" width="31" style="4" customWidth="1"/>
    <col min="9476" max="9476" width="29.7109375" style="4" customWidth="1"/>
    <col min="9477" max="9477" width="22" style="4" customWidth="1"/>
    <col min="9478" max="9478" width="28.7109375" style="4" customWidth="1"/>
    <col min="9479" max="9479" width="30.7109375" style="4" customWidth="1"/>
    <col min="9480" max="9480" width="29.7109375" style="4" customWidth="1"/>
    <col min="9481" max="9481" width="17.28515625" style="4" customWidth="1"/>
    <col min="9482" max="9726" width="9.140625" style="4"/>
    <col min="9727" max="9727" width="53.42578125" style="4" customWidth="1"/>
    <col min="9728" max="9728" width="25.42578125" style="4" customWidth="1"/>
    <col min="9729" max="9729" width="29.5703125" style="4" customWidth="1"/>
    <col min="9730" max="9730" width="28.7109375" style="4" customWidth="1"/>
    <col min="9731" max="9731" width="31" style="4" customWidth="1"/>
    <col min="9732" max="9732" width="29.7109375" style="4" customWidth="1"/>
    <col min="9733" max="9733" width="22" style="4" customWidth="1"/>
    <col min="9734" max="9734" width="28.7109375" style="4" customWidth="1"/>
    <col min="9735" max="9735" width="30.7109375" style="4" customWidth="1"/>
    <col min="9736" max="9736" width="29.7109375" style="4" customWidth="1"/>
    <col min="9737" max="9737" width="17.28515625" style="4" customWidth="1"/>
    <col min="9738" max="9982" width="9.140625" style="4"/>
    <col min="9983" max="9983" width="53.42578125" style="4" customWidth="1"/>
    <col min="9984" max="9984" width="25.42578125" style="4" customWidth="1"/>
    <col min="9985" max="9985" width="29.5703125" style="4" customWidth="1"/>
    <col min="9986" max="9986" width="28.7109375" style="4" customWidth="1"/>
    <col min="9987" max="9987" width="31" style="4" customWidth="1"/>
    <col min="9988" max="9988" width="29.7109375" style="4" customWidth="1"/>
    <col min="9989" max="9989" width="22" style="4" customWidth="1"/>
    <col min="9990" max="9990" width="28.7109375" style="4" customWidth="1"/>
    <col min="9991" max="9991" width="30.7109375" style="4" customWidth="1"/>
    <col min="9992" max="9992" width="29.7109375" style="4" customWidth="1"/>
    <col min="9993" max="9993" width="17.28515625" style="4" customWidth="1"/>
    <col min="9994" max="10238" width="9.140625" style="4"/>
    <col min="10239" max="10239" width="53.42578125" style="4" customWidth="1"/>
    <col min="10240" max="10240" width="25.42578125" style="4" customWidth="1"/>
    <col min="10241" max="10241" width="29.5703125" style="4" customWidth="1"/>
    <col min="10242" max="10242" width="28.7109375" style="4" customWidth="1"/>
    <col min="10243" max="10243" width="31" style="4" customWidth="1"/>
    <col min="10244" max="10244" width="29.7109375" style="4" customWidth="1"/>
    <col min="10245" max="10245" width="22" style="4" customWidth="1"/>
    <col min="10246" max="10246" width="28.7109375" style="4" customWidth="1"/>
    <col min="10247" max="10247" width="30.7109375" style="4" customWidth="1"/>
    <col min="10248" max="10248" width="29.7109375" style="4" customWidth="1"/>
    <col min="10249" max="10249" width="17.28515625" style="4" customWidth="1"/>
    <col min="10250" max="10494" width="9.140625" style="4"/>
    <col min="10495" max="10495" width="53.42578125" style="4" customWidth="1"/>
    <col min="10496" max="10496" width="25.42578125" style="4" customWidth="1"/>
    <col min="10497" max="10497" width="29.5703125" style="4" customWidth="1"/>
    <col min="10498" max="10498" width="28.7109375" style="4" customWidth="1"/>
    <col min="10499" max="10499" width="31" style="4" customWidth="1"/>
    <col min="10500" max="10500" width="29.7109375" style="4" customWidth="1"/>
    <col min="10501" max="10501" width="22" style="4" customWidth="1"/>
    <col min="10502" max="10502" width="28.7109375" style="4" customWidth="1"/>
    <col min="10503" max="10503" width="30.7109375" style="4" customWidth="1"/>
    <col min="10504" max="10504" width="29.7109375" style="4" customWidth="1"/>
    <col min="10505" max="10505" width="17.28515625" style="4" customWidth="1"/>
    <col min="10506" max="10750" width="9.140625" style="4"/>
    <col min="10751" max="10751" width="53.42578125" style="4" customWidth="1"/>
    <col min="10752" max="10752" width="25.42578125" style="4" customWidth="1"/>
    <col min="10753" max="10753" width="29.5703125" style="4" customWidth="1"/>
    <col min="10754" max="10754" width="28.7109375" style="4" customWidth="1"/>
    <col min="10755" max="10755" width="31" style="4" customWidth="1"/>
    <col min="10756" max="10756" width="29.7109375" style="4" customWidth="1"/>
    <col min="10757" max="10757" width="22" style="4" customWidth="1"/>
    <col min="10758" max="10758" width="28.7109375" style="4" customWidth="1"/>
    <col min="10759" max="10759" width="30.7109375" style="4" customWidth="1"/>
    <col min="10760" max="10760" width="29.7109375" style="4" customWidth="1"/>
    <col min="10761" max="10761" width="17.28515625" style="4" customWidth="1"/>
    <col min="10762" max="11006" width="9.140625" style="4"/>
    <col min="11007" max="11007" width="53.42578125" style="4" customWidth="1"/>
    <col min="11008" max="11008" width="25.42578125" style="4" customWidth="1"/>
    <col min="11009" max="11009" width="29.5703125" style="4" customWidth="1"/>
    <col min="11010" max="11010" width="28.7109375" style="4" customWidth="1"/>
    <col min="11011" max="11011" width="31" style="4" customWidth="1"/>
    <col min="11012" max="11012" width="29.7109375" style="4" customWidth="1"/>
    <col min="11013" max="11013" width="22" style="4" customWidth="1"/>
    <col min="11014" max="11014" width="28.7109375" style="4" customWidth="1"/>
    <col min="11015" max="11015" width="30.7109375" style="4" customWidth="1"/>
    <col min="11016" max="11016" width="29.7109375" style="4" customWidth="1"/>
    <col min="11017" max="11017" width="17.28515625" style="4" customWidth="1"/>
    <col min="11018" max="11262" width="9.140625" style="4"/>
    <col min="11263" max="11263" width="53.42578125" style="4" customWidth="1"/>
    <col min="11264" max="11264" width="25.42578125" style="4" customWidth="1"/>
    <col min="11265" max="11265" width="29.5703125" style="4" customWidth="1"/>
    <col min="11266" max="11266" width="28.7109375" style="4" customWidth="1"/>
    <col min="11267" max="11267" width="31" style="4" customWidth="1"/>
    <col min="11268" max="11268" width="29.7109375" style="4" customWidth="1"/>
    <col min="11269" max="11269" width="22" style="4" customWidth="1"/>
    <col min="11270" max="11270" width="28.7109375" style="4" customWidth="1"/>
    <col min="11271" max="11271" width="30.7109375" style="4" customWidth="1"/>
    <col min="11272" max="11272" width="29.7109375" style="4" customWidth="1"/>
    <col min="11273" max="11273" width="17.28515625" style="4" customWidth="1"/>
    <col min="11274" max="11518" width="9.140625" style="4"/>
    <col min="11519" max="11519" width="53.42578125" style="4" customWidth="1"/>
    <col min="11520" max="11520" width="25.42578125" style="4" customWidth="1"/>
    <col min="11521" max="11521" width="29.5703125" style="4" customWidth="1"/>
    <col min="11522" max="11522" width="28.7109375" style="4" customWidth="1"/>
    <col min="11523" max="11523" width="31" style="4" customWidth="1"/>
    <col min="11524" max="11524" width="29.7109375" style="4" customWidth="1"/>
    <col min="11525" max="11525" width="22" style="4" customWidth="1"/>
    <col min="11526" max="11526" width="28.7109375" style="4" customWidth="1"/>
    <col min="11527" max="11527" width="30.7109375" style="4" customWidth="1"/>
    <col min="11528" max="11528" width="29.7109375" style="4" customWidth="1"/>
    <col min="11529" max="11529" width="17.28515625" style="4" customWidth="1"/>
    <col min="11530" max="11774" width="9.140625" style="4"/>
    <col min="11775" max="11775" width="53.42578125" style="4" customWidth="1"/>
    <col min="11776" max="11776" width="25.42578125" style="4" customWidth="1"/>
    <col min="11777" max="11777" width="29.5703125" style="4" customWidth="1"/>
    <col min="11778" max="11778" width="28.7109375" style="4" customWidth="1"/>
    <col min="11779" max="11779" width="31" style="4" customWidth="1"/>
    <col min="11780" max="11780" width="29.7109375" style="4" customWidth="1"/>
    <col min="11781" max="11781" width="22" style="4" customWidth="1"/>
    <col min="11782" max="11782" width="28.7109375" style="4" customWidth="1"/>
    <col min="11783" max="11783" width="30.7109375" style="4" customWidth="1"/>
    <col min="11784" max="11784" width="29.7109375" style="4" customWidth="1"/>
    <col min="11785" max="11785" width="17.28515625" style="4" customWidth="1"/>
    <col min="11786" max="12030" width="9.140625" style="4"/>
    <col min="12031" max="12031" width="53.42578125" style="4" customWidth="1"/>
    <col min="12032" max="12032" width="25.42578125" style="4" customWidth="1"/>
    <col min="12033" max="12033" width="29.5703125" style="4" customWidth="1"/>
    <col min="12034" max="12034" width="28.7109375" style="4" customWidth="1"/>
    <col min="12035" max="12035" width="31" style="4" customWidth="1"/>
    <col min="12036" max="12036" width="29.7109375" style="4" customWidth="1"/>
    <col min="12037" max="12037" width="22" style="4" customWidth="1"/>
    <col min="12038" max="12038" width="28.7109375" style="4" customWidth="1"/>
    <col min="12039" max="12039" width="30.7109375" style="4" customWidth="1"/>
    <col min="12040" max="12040" width="29.7109375" style="4" customWidth="1"/>
    <col min="12041" max="12041" width="17.28515625" style="4" customWidth="1"/>
    <col min="12042" max="12286" width="9.140625" style="4"/>
    <col min="12287" max="12287" width="53.42578125" style="4" customWidth="1"/>
    <col min="12288" max="12288" width="25.42578125" style="4" customWidth="1"/>
    <col min="12289" max="12289" width="29.5703125" style="4" customWidth="1"/>
    <col min="12290" max="12290" width="28.7109375" style="4" customWidth="1"/>
    <col min="12291" max="12291" width="31" style="4" customWidth="1"/>
    <col min="12292" max="12292" width="29.7109375" style="4" customWidth="1"/>
    <col min="12293" max="12293" width="22" style="4" customWidth="1"/>
    <col min="12294" max="12294" width="28.7109375" style="4" customWidth="1"/>
    <col min="12295" max="12295" width="30.7109375" style="4" customWidth="1"/>
    <col min="12296" max="12296" width="29.7109375" style="4" customWidth="1"/>
    <col min="12297" max="12297" width="17.28515625" style="4" customWidth="1"/>
    <col min="12298" max="12542" width="9.140625" style="4"/>
    <col min="12543" max="12543" width="53.42578125" style="4" customWidth="1"/>
    <col min="12544" max="12544" width="25.42578125" style="4" customWidth="1"/>
    <col min="12545" max="12545" width="29.5703125" style="4" customWidth="1"/>
    <col min="12546" max="12546" width="28.7109375" style="4" customWidth="1"/>
    <col min="12547" max="12547" width="31" style="4" customWidth="1"/>
    <col min="12548" max="12548" width="29.7109375" style="4" customWidth="1"/>
    <col min="12549" max="12549" width="22" style="4" customWidth="1"/>
    <col min="12550" max="12550" width="28.7109375" style="4" customWidth="1"/>
    <col min="12551" max="12551" width="30.7109375" style="4" customWidth="1"/>
    <col min="12552" max="12552" width="29.7109375" style="4" customWidth="1"/>
    <col min="12553" max="12553" width="17.28515625" style="4" customWidth="1"/>
    <col min="12554" max="12798" width="9.140625" style="4"/>
    <col min="12799" max="12799" width="53.42578125" style="4" customWidth="1"/>
    <col min="12800" max="12800" width="25.42578125" style="4" customWidth="1"/>
    <col min="12801" max="12801" width="29.5703125" style="4" customWidth="1"/>
    <col min="12802" max="12802" width="28.7109375" style="4" customWidth="1"/>
    <col min="12803" max="12803" width="31" style="4" customWidth="1"/>
    <col min="12804" max="12804" width="29.7109375" style="4" customWidth="1"/>
    <col min="12805" max="12805" width="22" style="4" customWidth="1"/>
    <col min="12806" max="12806" width="28.7109375" style="4" customWidth="1"/>
    <col min="12807" max="12807" width="30.7109375" style="4" customWidth="1"/>
    <col min="12808" max="12808" width="29.7109375" style="4" customWidth="1"/>
    <col min="12809" max="12809" width="17.28515625" style="4" customWidth="1"/>
    <col min="12810" max="13054" width="9.140625" style="4"/>
    <col min="13055" max="13055" width="53.42578125" style="4" customWidth="1"/>
    <col min="13056" max="13056" width="25.42578125" style="4" customWidth="1"/>
    <col min="13057" max="13057" width="29.5703125" style="4" customWidth="1"/>
    <col min="13058" max="13058" width="28.7109375" style="4" customWidth="1"/>
    <col min="13059" max="13059" width="31" style="4" customWidth="1"/>
    <col min="13060" max="13060" width="29.7109375" style="4" customWidth="1"/>
    <col min="13061" max="13061" width="22" style="4" customWidth="1"/>
    <col min="13062" max="13062" width="28.7109375" style="4" customWidth="1"/>
    <col min="13063" max="13063" width="30.7109375" style="4" customWidth="1"/>
    <col min="13064" max="13064" width="29.7109375" style="4" customWidth="1"/>
    <col min="13065" max="13065" width="17.28515625" style="4" customWidth="1"/>
    <col min="13066" max="13310" width="9.140625" style="4"/>
    <col min="13311" max="13311" width="53.42578125" style="4" customWidth="1"/>
    <col min="13312" max="13312" width="25.42578125" style="4" customWidth="1"/>
    <col min="13313" max="13313" width="29.5703125" style="4" customWidth="1"/>
    <col min="13314" max="13314" width="28.7109375" style="4" customWidth="1"/>
    <col min="13315" max="13315" width="31" style="4" customWidth="1"/>
    <col min="13316" max="13316" width="29.7109375" style="4" customWidth="1"/>
    <col min="13317" max="13317" width="22" style="4" customWidth="1"/>
    <col min="13318" max="13318" width="28.7109375" style="4" customWidth="1"/>
    <col min="13319" max="13319" width="30.7109375" style="4" customWidth="1"/>
    <col min="13320" max="13320" width="29.7109375" style="4" customWidth="1"/>
    <col min="13321" max="13321" width="17.28515625" style="4" customWidth="1"/>
    <col min="13322" max="13566" width="9.140625" style="4"/>
    <col min="13567" max="13567" width="53.42578125" style="4" customWidth="1"/>
    <col min="13568" max="13568" width="25.42578125" style="4" customWidth="1"/>
    <col min="13569" max="13569" width="29.5703125" style="4" customWidth="1"/>
    <col min="13570" max="13570" width="28.7109375" style="4" customWidth="1"/>
    <col min="13571" max="13571" width="31" style="4" customWidth="1"/>
    <col min="13572" max="13572" width="29.7109375" style="4" customWidth="1"/>
    <col min="13573" max="13573" width="22" style="4" customWidth="1"/>
    <col min="13574" max="13574" width="28.7109375" style="4" customWidth="1"/>
    <col min="13575" max="13575" width="30.7109375" style="4" customWidth="1"/>
    <col min="13576" max="13576" width="29.7109375" style="4" customWidth="1"/>
    <col min="13577" max="13577" width="17.28515625" style="4" customWidth="1"/>
    <col min="13578" max="13822" width="9.140625" style="4"/>
    <col min="13823" max="13823" width="53.42578125" style="4" customWidth="1"/>
    <col min="13824" max="13824" width="25.42578125" style="4" customWidth="1"/>
    <col min="13825" max="13825" width="29.5703125" style="4" customWidth="1"/>
    <col min="13826" max="13826" width="28.7109375" style="4" customWidth="1"/>
    <col min="13827" max="13827" width="31" style="4" customWidth="1"/>
    <col min="13828" max="13828" width="29.7109375" style="4" customWidth="1"/>
    <col min="13829" max="13829" width="22" style="4" customWidth="1"/>
    <col min="13830" max="13830" width="28.7109375" style="4" customWidth="1"/>
    <col min="13831" max="13831" width="30.7109375" style="4" customWidth="1"/>
    <col min="13832" max="13832" width="29.7109375" style="4" customWidth="1"/>
    <col min="13833" max="13833" width="17.28515625" style="4" customWidth="1"/>
    <col min="13834" max="14078" width="9.140625" style="4"/>
    <col min="14079" max="14079" width="53.42578125" style="4" customWidth="1"/>
    <col min="14080" max="14080" width="25.42578125" style="4" customWidth="1"/>
    <col min="14081" max="14081" width="29.5703125" style="4" customWidth="1"/>
    <col min="14082" max="14082" width="28.7109375" style="4" customWidth="1"/>
    <col min="14083" max="14083" width="31" style="4" customWidth="1"/>
    <col min="14084" max="14084" width="29.7109375" style="4" customWidth="1"/>
    <col min="14085" max="14085" width="22" style="4" customWidth="1"/>
    <col min="14086" max="14086" width="28.7109375" style="4" customWidth="1"/>
    <col min="14087" max="14087" width="30.7109375" style="4" customWidth="1"/>
    <col min="14088" max="14088" width="29.7109375" style="4" customWidth="1"/>
    <col min="14089" max="14089" width="17.28515625" style="4" customWidth="1"/>
    <col min="14090" max="14334" width="9.140625" style="4"/>
    <col min="14335" max="14335" width="53.42578125" style="4" customWidth="1"/>
    <col min="14336" max="14336" width="25.42578125" style="4" customWidth="1"/>
    <col min="14337" max="14337" width="29.5703125" style="4" customWidth="1"/>
    <col min="14338" max="14338" width="28.7109375" style="4" customWidth="1"/>
    <col min="14339" max="14339" width="31" style="4" customWidth="1"/>
    <col min="14340" max="14340" width="29.7109375" style="4" customWidth="1"/>
    <col min="14341" max="14341" width="22" style="4" customWidth="1"/>
    <col min="14342" max="14342" width="28.7109375" style="4" customWidth="1"/>
    <col min="14343" max="14343" width="30.7109375" style="4" customWidth="1"/>
    <col min="14344" max="14344" width="29.7109375" style="4" customWidth="1"/>
    <col min="14345" max="14345" width="17.28515625" style="4" customWidth="1"/>
    <col min="14346" max="14590" width="9.140625" style="4"/>
    <col min="14591" max="14591" width="53.42578125" style="4" customWidth="1"/>
    <col min="14592" max="14592" width="25.42578125" style="4" customWidth="1"/>
    <col min="14593" max="14593" width="29.5703125" style="4" customWidth="1"/>
    <col min="14594" max="14594" width="28.7109375" style="4" customWidth="1"/>
    <col min="14595" max="14595" width="31" style="4" customWidth="1"/>
    <col min="14596" max="14596" width="29.7109375" style="4" customWidth="1"/>
    <col min="14597" max="14597" width="22" style="4" customWidth="1"/>
    <col min="14598" max="14598" width="28.7109375" style="4" customWidth="1"/>
    <col min="14599" max="14599" width="30.7109375" style="4" customWidth="1"/>
    <col min="14600" max="14600" width="29.7109375" style="4" customWidth="1"/>
    <col min="14601" max="14601" width="17.28515625" style="4" customWidth="1"/>
    <col min="14602" max="14846" width="9.140625" style="4"/>
    <col min="14847" max="14847" width="53.42578125" style="4" customWidth="1"/>
    <col min="14848" max="14848" width="25.42578125" style="4" customWidth="1"/>
    <col min="14849" max="14849" width="29.5703125" style="4" customWidth="1"/>
    <col min="14850" max="14850" width="28.7109375" style="4" customWidth="1"/>
    <col min="14851" max="14851" width="31" style="4" customWidth="1"/>
    <col min="14852" max="14852" width="29.7109375" style="4" customWidth="1"/>
    <col min="14853" max="14853" width="22" style="4" customWidth="1"/>
    <col min="14854" max="14854" width="28.7109375" style="4" customWidth="1"/>
    <col min="14855" max="14855" width="30.7109375" style="4" customWidth="1"/>
    <col min="14856" max="14856" width="29.7109375" style="4" customWidth="1"/>
    <col min="14857" max="14857" width="17.28515625" style="4" customWidth="1"/>
    <col min="14858" max="15102" width="9.140625" style="4"/>
    <col min="15103" max="15103" width="53.42578125" style="4" customWidth="1"/>
    <col min="15104" max="15104" width="25.42578125" style="4" customWidth="1"/>
    <col min="15105" max="15105" width="29.5703125" style="4" customWidth="1"/>
    <col min="15106" max="15106" width="28.7109375" style="4" customWidth="1"/>
    <col min="15107" max="15107" width="31" style="4" customWidth="1"/>
    <col min="15108" max="15108" width="29.7109375" style="4" customWidth="1"/>
    <col min="15109" max="15109" width="22" style="4" customWidth="1"/>
    <col min="15110" max="15110" width="28.7109375" style="4" customWidth="1"/>
    <col min="15111" max="15111" width="30.7109375" style="4" customWidth="1"/>
    <col min="15112" max="15112" width="29.7109375" style="4" customWidth="1"/>
    <col min="15113" max="15113" width="17.28515625" style="4" customWidth="1"/>
    <col min="15114" max="15358" width="9.140625" style="4"/>
    <col min="15359" max="15359" width="53.42578125" style="4" customWidth="1"/>
    <col min="15360" max="15360" width="25.42578125" style="4" customWidth="1"/>
    <col min="15361" max="15361" width="29.5703125" style="4" customWidth="1"/>
    <col min="15362" max="15362" width="28.7109375" style="4" customWidth="1"/>
    <col min="15363" max="15363" width="31" style="4" customWidth="1"/>
    <col min="15364" max="15364" width="29.7109375" style="4" customWidth="1"/>
    <col min="15365" max="15365" width="22" style="4" customWidth="1"/>
    <col min="15366" max="15366" width="28.7109375" style="4" customWidth="1"/>
    <col min="15367" max="15367" width="30.7109375" style="4" customWidth="1"/>
    <col min="15368" max="15368" width="29.7109375" style="4" customWidth="1"/>
    <col min="15369" max="15369" width="17.28515625" style="4" customWidth="1"/>
    <col min="15370" max="15614" width="9.140625" style="4"/>
    <col min="15615" max="15615" width="53.42578125" style="4" customWidth="1"/>
    <col min="15616" max="15616" width="25.42578125" style="4" customWidth="1"/>
    <col min="15617" max="15617" width="29.5703125" style="4" customWidth="1"/>
    <col min="15618" max="15618" width="28.7109375" style="4" customWidth="1"/>
    <col min="15619" max="15619" width="31" style="4" customWidth="1"/>
    <col min="15620" max="15620" width="29.7109375" style="4" customWidth="1"/>
    <col min="15621" max="15621" width="22" style="4" customWidth="1"/>
    <col min="15622" max="15622" width="28.7109375" style="4" customWidth="1"/>
    <col min="15623" max="15623" width="30.7109375" style="4" customWidth="1"/>
    <col min="15624" max="15624" width="29.7109375" style="4" customWidth="1"/>
    <col min="15625" max="15625" width="17.28515625" style="4" customWidth="1"/>
    <col min="15626" max="15870" width="9.140625" style="4"/>
    <col min="15871" max="15871" width="53.42578125" style="4" customWidth="1"/>
    <col min="15872" max="15872" width="25.42578125" style="4" customWidth="1"/>
    <col min="15873" max="15873" width="29.5703125" style="4" customWidth="1"/>
    <col min="15874" max="15874" width="28.7109375" style="4" customWidth="1"/>
    <col min="15875" max="15875" width="31" style="4" customWidth="1"/>
    <col min="15876" max="15876" width="29.7109375" style="4" customWidth="1"/>
    <col min="15877" max="15877" width="22" style="4" customWidth="1"/>
    <col min="15878" max="15878" width="28.7109375" style="4" customWidth="1"/>
    <col min="15879" max="15879" width="30.7109375" style="4" customWidth="1"/>
    <col min="15880" max="15880" width="29.7109375" style="4" customWidth="1"/>
    <col min="15881" max="15881" width="17.28515625" style="4" customWidth="1"/>
    <col min="15882" max="16126" width="9.140625" style="4"/>
    <col min="16127" max="16127" width="53.42578125" style="4" customWidth="1"/>
    <col min="16128" max="16128" width="25.42578125" style="4" customWidth="1"/>
    <col min="16129" max="16129" width="29.5703125" style="4" customWidth="1"/>
    <col min="16130" max="16130" width="28.7109375" style="4" customWidth="1"/>
    <col min="16131" max="16131" width="31" style="4" customWidth="1"/>
    <col min="16132" max="16132" width="29.7109375" style="4" customWidth="1"/>
    <col min="16133" max="16133" width="22" style="4" customWidth="1"/>
    <col min="16134" max="16134" width="28.7109375" style="4" customWidth="1"/>
    <col min="16135" max="16135" width="30.7109375" style="4" customWidth="1"/>
    <col min="16136" max="16136" width="29.7109375" style="4" customWidth="1"/>
    <col min="16137" max="16137" width="17.28515625" style="4" customWidth="1"/>
    <col min="16138" max="16384" width="9.140625" style="4"/>
  </cols>
  <sheetData>
    <row r="1" spans="1:10" ht="63.75" customHeight="1">
      <c r="A1" s="1"/>
      <c r="B1" s="2"/>
      <c r="C1" s="2"/>
      <c r="D1" s="2"/>
      <c r="E1" s="2"/>
      <c r="F1" s="98" t="s">
        <v>34</v>
      </c>
      <c r="G1" s="99"/>
      <c r="H1" s="99"/>
    </row>
    <row r="2" spans="1:10" ht="84.75" customHeight="1">
      <c r="A2" s="86" t="s">
        <v>37</v>
      </c>
      <c r="B2" s="86"/>
      <c r="C2" s="86"/>
      <c r="D2" s="86"/>
      <c r="E2" s="86"/>
      <c r="F2" s="86"/>
      <c r="G2" s="86"/>
      <c r="H2" s="86"/>
    </row>
    <row r="3" spans="1:10" ht="0.75" customHeight="1" thickBot="1">
      <c r="A3" s="2"/>
      <c r="B3" s="5"/>
      <c r="C3" s="5"/>
      <c r="D3" s="5"/>
      <c r="E3" s="5"/>
      <c r="F3" s="5"/>
      <c r="G3" s="5"/>
      <c r="H3" s="5"/>
    </row>
    <row r="4" spans="1:10" ht="29.25" customHeight="1">
      <c r="A4" s="87" t="s">
        <v>0</v>
      </c>
      <c r="B4" s="90" t="s">
        <v>38</v>
      </c>
      <c r="C4" s="91"/>
      <c r="D4" s="91"/>
      <c r="E4" s="91"/>
      <c r="F4" s="91"/>
      <c r="G4" s="91"/>
      <c r="H4" s="92"/>
    </row>
    <row r="5" spans="1:10" ht="19.5" customHeight="1">
      <c r="A5" s="88"/>
      <c r="B5" s="6" t="s">
        <v>1</v>
      </c>
      <c r="C5" s="7" t="s">
        <v>2</v>
      </c>
      <c r="D5" s="7" t="s">
        <v>3</v>
      </c>
      <c r="E5" s="7" t="s">
        <v>4</v>
      </c>
      <c r="F5" s="7" t="s">
        <v>5</v>
      </c>
      <c r="G5" s="7" t="s">
        <v>6</v>
      </c>
      <c r="H5" s="93" t="s">
        <v>43</v>
      </c>
    </row>
    <row r="6" spans="1:10" ht="21.75" customHeight="1">
      <c r="A6" s="88"/>
      <c r="B6" s="96" t="s">
        <v>8</v>
      </c>
      <c r="C6" s="82" t="s">
        <v>9</v>
      </c>
      <c r="D6" s="82" t="s">
        <v>10</v>
      </c>
      <c r="E6" s="82" t="s">
        <v>11</v>
      </c>
      <c r="F6" s="82" t="s">
        <v>12</v>
      </c>
      <c r="G6" s="82" t="s">
        <v>13</v>
      </c>
      <c r="H6" s="94"/>
    </row>
    <row r="7" spans="1:10" ht="24" customHeight="1">
      <c r="A7" s="88"/>
      <c r="B7" s="96"/>
      <c r="C7" s="82"/>
      <c r="D7" s="82"/>
      <c r="E7" s="82"/>
      <c r="F7" s="82"/>
      <c r="G7" s="82"/>
      <c r="H7" s="94"/>
    </row>
    <row r="8" spans="1:10" ht="37.5" customHeight="1">
      <c r="A8" s="88"/>
      <c r="B8" s="96"/>
      <c r="C8" s="82"/>
      <c r="D8" s="82"/>
      <c r="E8" s="82"/>
      <c r="F8" s="82"/>
      <c r="G8" s="82"/>
      <c r="H8" s="94"/>
    </row>
    <row r="9" spans="1:10" ht="31.5" customHeight="1" thickBot="1">
      <c r="A9" s="89"/>
      <c r="B9" s="97"/>
      <c r="C9" s="83"/>
      <c r="D9" s="83"/>
      <c r="E9" s="83"/>
      <c r="F9" s="83"/>
      <c r="G9" s="83"/>
      <c r="H9" s="95"/>
    </row>
    <row r="10" spans="1:10" ht="18" customHeight="1" thickBot="1">
      <c r="A10" s="8">
        <v>1</v>
      </c>
      <c r="B10" s="9">
        <v>2</v>
      </c>
      <c r="C10" s="10">
        <v>3</v>
      </c>
      <c r="D10" s="10">
        <v>4</v>
      </c>
      <c r="E10" s="10">
        <v>5</v>
      </c>
      <c r="F10" s="10">
        <v>6</v>
      </c>
      <c r="G10" s="10">
        <v>7</v>
      </c>
      <c r="H10" s="11">
        <v>8</v>
      </c>
    </row>
    <row r="11" spans="1:10" s="16" customFormat="1" ht="27" customHeight="1" thickTop="1">
      <c r="A11" s="12" t="s">
        <v>14</v>
      </c>
      <c r="B11" s="13" t="s">
        <v>15</v>
      </c>
      <c r="C11" s="14" t="s">
        <v>15</v>
      </c>
      <c r="D11" s="14" t="s">
        <v>15</v>
      </c>
      <c r="E11" s="14" t="s">
        <v>15</v>
      </c>
      <c r="F11" s="14" t="s">
        <v>15</v>
      </c>
      <c r="G11" s="14" t="s">
        <v>15</v>
      </c>
      <c r="H11" s="15" t="s">
        <v>15</v>
      </c>
    </row>
    <row r="12" spans="1:10" s="16" customFormat="1" ht="30.75" customHeight="1">
      <c r="A12" s="17" t="s">
        <v>16</v>
      </c>
      <c r="B12" s="18">
        <v>630</v>
      </c>
      <c r="C12" s="19">
        <v>808</v>
      </c>
      <c r="D12" s="19">
        <v>774</v>
      </c>
      <c r="E12" s="19">
        <v>472</v>
      </c>
      <c r="F12" s="19">
        <v>286</v>
      </c>
      <c r="G12" s="19">
        <v>14</v>
      </c>
      <c r="H12" s="20" t="s">
        <v>17</v>
      </c>
    </row>
    <row r="13" spans="1:10" s="16" customFormat="1" ht="30.75" customHeight="1">
      <c r="A13" s="17" t="s">
        <v>18</v>
      </c>
      <c r="B13" s="18">
        <v>22</v>
      </c>
      <c r="C13" s="19">
        <v>22</v>
      </c>
      <c r="D13" s="19">
        <v>22</v>
      </c>
      <c r="E13" s="19">
        <v>14</v>
      </c>
      <c r="F13" s="19">
        <v>22</v>
      </c>
      <c r="G13" s="19">
        <v>22</v>
      </c>
      <c r="H13" s="20" t="s">
        <v>17</v>
      </c>
    </row>
    <row r="14" spans="1:10" s="16" customFormat="1" ht="30.75" customHeight="1">
      <c r="A14" s="17" t="s">
        <v>19</v>
      </c>
      <c r="B14" s="18">
        <v>4.46</v>
      </c>
      <c r="C14" s="19">
        <v>5.76</v>
      </c>
      <c r="D14" s="19">
        <v>5.52</v>
      </c>
      <c r="E14" s="19">
        <v>3.78</v>
      </c>
      <c r="F14" s="19">
        <v>2.86</v>
      </c>
      <c r="G14" s="19">
        <v>0.5</v>
      </c>
      <c r="H14" s="21" t="s">
        <v>17</v>
      </c>
    </row>
    <row r="15" spans="1:10" s="16" customFormat="1" ht="30.75" customHeight="1">
      <c r="A15" s="17" t="s">
        <v>20</v>
      </c>
      <c r="B15" s="18">
        <f t="shared" ref="B15:G15" si="0">B14*B16</f>
        <v>129.34</v>
      </c>
      <c r="C15" s="22">
        <f t="shared" si="0"/>
        <v>51.839999999999996</v>
      </c>
      <c r="D15" s="22">
        <f t="shared" si="0"/>
        <v>55.199999999999996</v>
      </c>
      <c r="E15" s="22">
        <f t="shared" si="0"/>
        <v>34.019999999999996</v>
      </c>
      <c r="F15" s="22">
        <f t="shared" si="0"/>
        <v>28.599999999999998</v>
      </c>
      <c r="G15" s="22">
        <f t="shared" si="0"/>
        <v>3</v>
      </c>
      <c r="H15" s="21">
        <f>SUM(B15:G15)</f>
        <v>302</v>
      </c>
      <c r="I15" s="23"/>
      <c r="J15" s="23"/>
    </row>
    <row r="16" spans="1:10" ht="43.5" customHeight="1">
      <c r="A16" s="17" t="s">
        <v>21</v>
      </c>
      <c r="B16" s="24">
        <v>29</v>
      </c>
      <c r="C16" s="25">
        <v>9</v>
      </c>
      <c r="D16" s="25">
        <v>10</v>
      </c>
      <c r="E16" s="25">
        <v>9</v>
      </c>
      <c r="F16" s="25">
        <v>10</v>
      </c>
      <c r="G16" s="25">
        <v>6</v>
      </c>
      <c r="H16" s="21">
        <f>SUM(B16:G16)</f>
        <v>73</v>
      </c>
      <c r="I16" s="26"/>
      <c r="J16" s="26"/>
    </row>
    <row r="17" spans="1:11" ht="20.25">
      <c r="A17" s="17" t="s">
        <v>22</v>
      </c>
      <c r="B17" s="24">
        <f t="shared" ref="B17:G17" si="1">B13*B18*B16*2</f>
        <v>957</v>
      </c>
      <c r="C17" s="25">
        <f t="shared" si="1"/>
        <v>297</v>
      </c>
      <c r="D17" s="25">
        <f t="shared" si="1"/>
        <v>330</v>
      </c>
      <c r="E17" s="25">
        <f t="shared" si="1"/>
        <v>126</v>
      </c>
      <c r="F17" s="25">
        <f t="shared" si="1"/>
        <v>330</v>
      </c>
      <c r="G17" s="25">
        <f t="shared" si="1"/>
        <v>198</v>
      </c>
      <c r="H17" s="27">
        <f>SUM(B17:G17)</f>
        <v>2238</v>
      </c>
      <c r="I17" s="26"/>
      <c r="J17" s="26"/>
    </row>
    <row r="18" spans="1:11" ht="22.5" customHeight="1">
      <c r="A18" s="17" t="s">
        <v>23</v>
      </c>
      <c r="B18" s="28">
        <v>0.75</v>
      </c>
      <c r="C18" s="29">
        <v>0.75</v>
      </c>
      <c r="D18" s="29">
        <v>0.75</v>
      </c>
      <c r="E18" s="29">
        <v>0.5</v>
      </c>
      <c r="F18" s="29">
        <v>0.75</v>
      </c>
      <c r="G18" s="29">
        <v>0.75</v>
      </c>
      <c r="H18" s="30" t="s">
        <v>17</v>
      </c>
      <c r="I18" s="31"/>
      <c r="J18" s="26"/>
    </row>
    <row r="19" spans="1:11" ht="39.75" customHeight="1">
      <c r="A19" s="36" t="s">
        <v>24</v>
      </c>
      <c r="B19" s="33">
        <f>'прил № 6 РАСЧЕТ ВОЗДУХ'!B20</f>
        <v>99636.800000000003</v>
      </c>
      <c r="C19" s="68">
        <f>'прил № 6 РАСЧЕТ ВОЗДУХ'!C20</f>
        <v>99636.800000000003</v>
      </c>
      <c r="D19" s="68">
        <f>C19</f>
        <v>99636.800000000003</v>
      </c>
      <c r="E19" s="68">
        <f>D19</f>
        <v>99636.800000000003</v>
      </c>
      <c r="F19" s="68">
        <f>E19</f>
        <v>99636.800000000003</v>
      </c>
      <c r="G19" s="68">
        <v>114624.4</v>
      </c>
      <c r="H19" s="69" t="s">
        <v>17</v>
      </c>
      <c r="I19" s="32"/>
      <c r="J19" s="26"/>
    </row>
    <row r="20" spans="1:11" ht="63.75" customHeight="1">
      <c r="A20" s="17" t="s">
        <v>25</v>
      </c>
      <c r="B20" s="33">
        <v>4843.1499999999996</v>
      </c>
      <c r="C20" s="34">
        <v>4391</v>
      </c>
      <c r="D20" s="34">
        <v>4711.21</v>
      </c>
      <c r="E20" s="34">
        <v>5685.74</v>
      </c>
      <c r="F20" s="34">
        <v>2369.5500000000002</v>
      </c>
      <c r="G20" s="34">
        <v>1212.73</v>
      </c>
      <c r="H20" s="21" t="s">
        <v>17</v>
      </c>
      <c r="I20" s="26"/>
      <c r="J20" s="26"/>
    </row>
    <row r="21" spans="1:11" ht="46.5" customHeight="1">
      <c r="A21" s="17" t="s">
        <v>26</v>
      </c>
      <c r="B21" s="28">
        <f t="shared" ref="B21:G21" si="2">B22/B20</f>
        <v>0.57469622043504753</v>
      </c>
      <c r="C21" s="29">
        <f t="shared" si="2"/>
        <v>0.56545206103393308</v>
      </c>
      <c r="D21" s="29">
        <f t="shared" si="2"/>
        <v>0.56638952625758565</v>
      </c>
      <c r="E21" s="29">
        <f t="shared" si="2"/>
        <v>0.40049316359875758</v>
      </c>
      <c r="F21" s="29">
        <f t="shared" si="2"/>
        <v>0.58096263003523863</v>
      </c>
      <c r="G21" s="29">
        <f t="shared" si="2"/>
        <v>0.59969655240655373</v>
      </c>
      <c r="H21" s="21" t="s">
        <v>17</v>
      </c>
      <c r="J21" s="35"/>
    </row>
    <row r="22" spans="1:11" ht="48" customHeight="1">
      <c r="A22" s="36" t="s">
        <v>27</v>
      </c>
      <c r="B22" s="33">
        <v>2783.34</v>
      </c>
      <c r="C22" s="34">
        <v>2482.9</v>
      </c>
      <c r="D22" s="34">
        <v>2668.38</v>
      </c>
      <c r="E22" s="34">
        <v>2277.1</v>
      </c>
      <c r="F22" s="34">
        <v>1376.62</v>
      </c>
      <c r="G22" s="34">
        <f>'прил № 6 РАСЧЕТ ВОЗДУХ'!G23</f>
        <v>727.27</v>
      </c>
      <c r="H22" s="37" t="s">
        <v>17</v>
      </c>
      <c r="I22" s="38"/>
      <c r="J22" s="38"/>
      <c r="K22" s="39"/>
    </row>
    <row r="23" spans="1:11" ht="27" customHeight="1">
      <c r="A23" s="40" t="s">
        <v>28</v>
      </c>
      <c r="B23" s="77">
        <f>ROUND(B19*B15,2)</f>
        <v>12887023.710000001</v>
      </c>
      <c r="C23" s="42">
        <f>ROUND(C19*C15,2)</f>
        <v>5165171.71</v>
      </c>
      <c r="D23" s="42">
        <f t="shared" ref="D23:G23" si="3">ROUND(D19*D15,2)</f>
        <v>5499951.3600000003</v>
      </c>
      <c r="E23" s="42">
        <f t="shared" si="3"/>
        <v>3389643.94</v>
      </c>
      <c r="F23" s="42">
        <f t="shared" si="3"/>
        <v>2849612.48</v>
      </c>
      <c r="G23" s="42">
        <f t="shared" si="3"/>
        <v>343873.2</v>
      </c>
      <c r="H23" s="43">
        <f t="shared" ref="H23:H28" si="4">SUM(B23:G23)</f>
        <v>30135276.400000002</v>
      </c>
    </row>
    <row r="24" spans="1:11" ht="27" customHeight="1">
      <c r="A24" s="40" t="s">
        <v>29</v>
      </c>
      <c r="B24" s="41">
        <f>B25+B26</f>
        <v>2796839.2</v>
      </c>
      <c r="C24" s="42">
        <f t="shared" ref="C24:G24" si="5">C25+C26</f>
        <v>774292.37</v>
      </c>
      <c r="D24" s="42">
        <f t="shared" si="5"/>
        <v>924593.67</v>
      </c>
      <c r="E24" s="42">
        <f t="shared" si="5"/>
        <v>301260.32999999996</v>
      </c>
      <c r="F24" s="42">
        <f t="shared" si="5"/>
        <v>476998.82999999996</v>
      </c>
      <c r="G24" s="42">
        <f t="shared" si="5"/>
        <v>151199.43</v>
      </c>
      <c r="H24" s="43">
        <f t="shared" si="4"/>
        <v>5425183.8300000001</v>
      </c>
    </row>
    <row r="25" spans="1:11" ht="47.25" customHeight="1">
      <c r="A25" s="36" t="s">
        <v>30</v>
      </c>
      <c r="B25" s="44">
        <f>B22*B17</f>
        <v>2663656.3800000004</v>
      </c>
      <c r="C25" s="45">
        <f t="shared" ref="C25:G25" si="6">C22*C17</f>
        <v>737421.3</v>
      </c>
      <c r="D25" s="45">
        <f t="shared" si="6"/>
        <v>880565.4</v>
      </c>
      <c r="E25" s="45">
        <f t="shared" si="6"/>
        <v>286914.59999999998</v>
      </c>
      <c r="F25" s="45">
        <f t="shared" si="6"/>
        <v>454284.6</v>
      </c>
      <c r="G25" s="45">
        <f t="shared" si="6"/>
        <v>143999.46</v>
      </c>
      <c r="H25" s="46">
        <f t="shared" si="4"/>
        <v>5166841.74</v>
      </c>
    </row>
    <row r="26" spans="1:11" ht="65.25" customHeight="1">
      <c r="A26" s="36" t="s">
        <v>31</v>
      </c>
      <c r="B26" s="47">
        <f>ROUND(B25*$I$26,2)</f>
        <v>133182.82</v>
      </c>
      <c r="C26" s="45">
        <f t="shared" ref="C26:G26" si="7">ROUND(C25*$I$26,2)</f>
        <v>36871.07</v>
      </c>
      <c r="D26" s="45">
        <f t="shared" si="7"/>
        <v>44028.27</v>
      </c>
      <c r="E26" s="45">
        <f t="shared" si="7"/>
        <v>14345.73</v>
      </c>
      <c r="F26" s="45">
        <f t="shared" si="7"/>
        <v>22714.23</v>
      </c>
      <c r="G26" s="45">
        <f t="shared" si="7"/>
        <v>7199.97</v>
      </c>
      <c r="H26" s="46">
        <f t="shared" si="4"/>
        <v>258342.09000000003</v>
      </c>
      <c r="I26" s="48">
        <v>0.05</v>
      </c>
      <c r="J26" s="39"/>
    </row>
    <row r="27" spans="1:11" ht="33.75" customHeight="1">
      <c r="A27" s="36" t="s">
        <v>40</v>
      </c>
      <c r="B27" s="78">
        <f>B28/B15</f>
        <v>-78012.869259316547</v>
      </c>
      <c r="C27" s="78">
        <f t="shared" ref="C27:G27" si="8">C28/C15</f>
        <v>-84700.604552469144</v>
      </c>
      <c r="D27" s="78">
        <f t="shared" si="8"/>
        <v>-82886.914673913052</v>
      </c>
      <c r="E27" s="78">
        <f t="shared" si="8"/>
        <v>-90781.411228689016</v>
      </c>
      <c r="F27" s="78">
        <f t="shared" si="8"/>
        <v>-82958.519230769234</v>
      </c>
      <c r="G27" s="78">
        <f t="shared" si="8"/>
        <v>-64224.590000000004</v>
      </c>
      <c r="H27" s="46"/>
      <c r="I27" s="48"/>
      <c r="J27" s="39"/>
    </row>
    <row r="28" spans="1:11" ht="27" customHeight="1">
      <c r="A28" s="40" t="s">
        <v>32</v>
      </c>
      <c r="B28" s="49">
        <f t="shared" ref="B28:G28" si="9">B24-B23</f>
        <v>-10090184.510000002</v>
      </c>
      <c r="C28" s="50">
        <f t="shared" si="9"/>
        <v>-4390879.34</v>
      </c>
      <c r="D28" s="50">
        <f t="shared" si="9"/>
        <v>-4575357.6900000004</v>
      </c>
      <c r="E28" s="50">
        <f t="shared" si="9"/>
        <v>-3088383.61</v>
      </c>
      <c r="F28" s="50">
        <f t="shared" si="9"/>
        <v>-2372613.65</v>
      </c>
      <c r="G28" s="42">
        <f t="shared" si="9"/>
        <v>-192673.77000000002</v>
      </c>
      <c r="H28" s="43">
        <f t="shared" si="4"/>
        <v>-24710092.57</v>
      </c>
    </row>
    <row r="29" spans="1:11" ht="27" customHeight="1" thickBot="1">
      <c r="A29" s="51" t="s">
        <v>33</v>
      </c>
      <c r="B29" s="70">
        <f>ROUND(B28/1000,2)</f>
        <v>-10090.18</v>
      </c>
      <c r="C29" s="71">
        <f t="shared" ref="C29:G29" si="10">ROUND(C28/1000,2)</f>
        <v>-4390.88</v>
      </c>
      <c r="D29" s="71">
        <f t="shared" si="10"/>
        <v>-4575.3599999999997</v>
      </c>
      <c r="E29" s="71">
        <f t="shared" si="10"/>
        <v>-3088.38</v>
      </c>
      <c r="F29" s="71">
        <f t="shared" si="10"/>
        <v>-2372.61</v>
      </c>
      <c r="G29" s="71">
        <f t="shared" si="10"/>
        <v>-192.67</v>
      </c>
      <c r="H29" s="72">
        <f>SUM(B29:G29)</f>
        <v>-24710.080000000002</v>
      </c>
      <c r="I29" s="52"/>
      <c r="J29" s="26"/>
    </row>
    <row r="30" spans="1:11" ht="28.5" customHeight="1">
      <c r="A30" s="53"/>
      <c r="B30" s="54"/>
      <c r="C30" s="54"/>
      <c r="D30" s="54"/>
      <c r="E30" s="54"/>
      <c r="F30" s="54"/>
      <c r="G30" s="54"/>
      <c r="H30" s="54"/>
      <c r="I30" s="52"/>
    </row>
    <row r="31" spans="1:11" ht="16.899999999999999" customHeight="1">
      <c r="A31" s="2"/>
      <c r="B31" s="2"/>
      <c r="C31" s="2"/>
      <c r="D31" s="2"/>
      <c r="E31" s="2"/>
      <c r="F31" s="2"/>
      <c r="G31" s="2"/>
      <c r="H31" s="55"/>
    </row>
    <row r="32" spans="1:11" ht="28.5" customHeight="1">
      <c r="A32" s="84"/>
      <c r="B32" s="85"/>
      <c r="C32" s="85"/>
      <c r="D32" s="85"/>
      <c r="E32" s="85"/>
      <c r="F32" s="85"/>
      <c r="G32" s="85"/>
      <c r="H32" s="85"/>
    </row>
    <row r="33" spans="1:8" ht="26.25">
      <c r="A33" s="56"/>
      <c r="G33" s="66"/>
      <c r="H33" s="81">
        <v>24710092.57</v>
      </c>
    </row>
    <row r="34" spans="1:8" ht="21" customHeight="1">
      <c r="A34" s="57"/>
    </row>
    <row r="38" spans="1:8" ht="20.25">
      <c r="B38" s="58"/>
      <c r="C38" s="58"/>
      <c r="D38" s="58"/>
      <c r="E38" s="58"/>
      <c r="F38" s="58"/>
      <c r="G38" s="58"/>
      <c r="H38" s="58"/>
    </row>
    <row r="40" spans="1:8" ht="20.25" customHeight="1">
      <c r="A40" s="59"/>
      <c r="B40" s="60"/>
      <c r="C40" s="60"/>
      <c r="D40" s="60"/>
      <c r="E40" s="60"/>
      <c r="F40" s="60"/>
      <c r="G40" s="60"/>
      <c r="H40" s="61"/>
    </row>
    <row r="41" spans="1:8" ht="20.25">
      <c r="A41" s="59"/>
      <c r="B41" s="58"/>
      <c r="C41" s="58"/>
      <c r="D41" s="58"/>
      <c r="E41" s="58"/>
      <c r="F41" s="58"/>
      <c r="G41" s="58"/>
    </row>
    <row r="42" spans="1:8" ht="14.25">
      <c r="A42" s="59"/>
      <c r="E42" s="59"/>
    </row>
    <row r="44" spans="1:8" ht="44.25" customHeight="1">
      <c r="B44" s="62"/>
      <c r="C44" s="62"/>
      <c r="D44" s="62"/>
      <c r="E44" s="62"/>
      <c r="F44" s="62"/>
      <c r="G44" s="63"/>
      <c r="H44" s="64"/>
    </row>
    <row r="45" spans="1:8" ht="23.25">
      <c r="B45" s="65"/>
      <c r="C45" s="65"/>
      <c r="D45" s="65"/>
      <c r="E45" s="65"/>
      <c r="F45" s="65"/>
      <c r="G45" s="65"/>
    </row>
    <row r="46" spans="1:8" ht="25.5">
      <c r="B46" s="62"/>
      <c r="C46" s="62"/>
      <c r="D46" s="62"/>
      <c r="E46" s="62"/>
      <c r="F46" s="62"/>
      <c r="G46" s="66"/>
      <c r="H46" s="58"/>
    </row>
    <row r="51" spans="2:8" ht="34.5" customHeight="1">
      <c r="B51" s="63"/>
      <c r="C51" s="63"/>
      <c r="D51" s="63"/>
      <c r="E51" s="63"/>
      <c r="F51" s="63"/>
      <c r="H51" s="58"/>
    </row>
  </sheetData>
  <mergeCells count="12">
    <mergeCell ref="E6:E9"/>
    <mergeCell ref="F6:F9"/>
    <mergeCell ref="G6:G9"/>
    <mergeCell ref="A32:H32"/>
    <mergeCell ref="F1:H1"/>
    <mergeCell ref="A2:H2"/>
    <mergeCell ref="A4:A9"/>
    <mergeCell ref="B4:H4"/>
    <mergeCell ref="H5:H9"/>
    <mergeCell ref="B6:B9"/>
    <mergeCell ref="C6:C9"/>
    <mergeCell ref="D6:D9"/>
  </mergeCells>
  <pageMargins left="0.59" right="0.17" top="0.35" bottom="0.22" header="0.3" footer="0.17"/>
  <pageSetup paperSize="9" scale="56" fitToHeight="0" orientation="landscape" horizontalDpi="4294967294" verticalDpi="4294967294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прил № 6 РАСЧЕТ ВОЗДУХ</vt:lpstr>
      <vt:lpstr>ПРОГРАММАянварь-апрель2019</vt:lpstr>
      <vt:lpstr>ПРОГРАММАмай-июнь 2019</vt:lpstr>
      <vt:lpstr>ПРОГРАММАиюль-декабрь2019</vt:lpstr>
      <vt:lpstr>'прил № 6 РАСЧЕТ ВОЗДУХ'!Область_печати</vt:lpstr>
      <vt:lpstr>'ПРОГРАММАиюль-декабрь2019'!Область_печати</vt:lpstr>
      <vt:lpstr>'ПРОГРАММАмай-июнь 2019'!Область_печати</vt:lpstr>
      <vt:lpstr>'ПРОГРАММАянварь-апрель2019'!Область_печати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2018-12-20T03:10:43Z</dcterms:modified>
</cp:coreProperties>
</file>