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0" windowWidth="20640" windowHeight="11760" activeTab="1"/>
  </bookViews>
  <sheets>
    <sheet name="ПРИЛ.1" sheetId="3" r:id="rId1"/>
    <sheet name="ПРИЛ. 2" sheetId="1" r:id="rId2"/>
    <sheet name="ПП1" sheetId="4" r:id="rId3"/>
    <sheet name="ПП2" sheetId="6" r:id="rId4"/>
    <sheet name="ПП3" sheetId="7" r:id="rId5"/>
  </sheets>
  <definedNames>
    <definedName name="_xlnm.Print_Area" localSheetId="2">ПП1!$A$1:$K$13</definedName>
  </definedNames>
  <calcPr calcId="125725"/>
</workbook>
</file>

<file path=xl/calcChain.xml><?xml version="1.0" encoding="utf-8"?>
<calcChain xmlns="http://schemas.openxmlformats.org/spreadsheetml/2006/main">
  <c r="E30" i="1"/>
  <c r="E4" s="1"/>
  <c r="H34"/>
  <c r="I12" i="7"/>
  <c r="I6" s="1"/>
  <c r="J12"/>
  <c r="J6" s="1"/>
  <c r="J20" s="1"/>
  <c r="H12"/>
  <c r="H6" s="1"/>
  <c r="H20" s="1"/>
  <c r="I14"/>
  <c r="J14"/>
  <c r="H14"/>
  <c r="I6" i="6"/>
  <c r="J6"/>
  <c r="K9"/>
  <c r="H7" i="1"/>
  <c r="H25"/>
  <c r="H36"/>
  <c r="F21"/>
  <c r="G21"/>
  <c r="G4" s="1"/>
  <c r="E21"/>
  <c r="H6" i="6"/>
  <c r="K10"/>
  <c r="J7"/>
  <c r="I10"/>
  <c r="J10"/>
  <c r="H12"/>
  <c r="I8" i="4"/>
  <c r="J22" i="3"/>
  <c r="I22"/>
  <c r="H22"/>
  <c r="I7"/>
  <c r="J7"/>
  <c r="I6" i="4"/>
  <c r="I7"/>
  <c r="H27" i="1"/>
  <c r="H21" s="1"/>
  <c r="H7" i="3"/>
  <c r="H31" i="1"/>
  <c r="K20" i="3"/>
  <c r="K18"/>
  <c r="I5"/>
  <c r="J5"/>
  <c r="H5"/>
  <c r="F4" i="1"/>
  <c r="K11" i="7"/>
  <c r="K10"/>
  <c r="K17"/>
  <c r="K19" i="6"/>
  <c r="J13" i="4"/>
  <c r="J12"/>
  <c r="H12" i="1"/>
  <c r="K10" i="3"/>
  <c r="K19" i="7"/>
  <c r="H8" i="4"/>
  <c r="H6" s="1"/>
  <c r="G8"/>
  <c r="G6" s="1"/>
  <c r="H30" i="1" l="1"/>
  <c r="I20" i="7"/>
  <c r="H9" i="1"/>
  <c r="H4"/>
  <c r="I7" i="6"/>
  <c r="H10"/>
  <c r="H7" s="1"/>
  <c r="K11"/>
  <c r="K12" i="7"/>
  <c r="K6" s="1"/>
  <c r="K7" i="3"/>
  <c r="H7" i="4"/>
  <c r="G7"/>
  <c r="K5" i="3"/>
  <c r="K16" i="6"/>
  <c r="K12" i="3"/>
  <c r="K17" i="6"/>
  <c r="K14"/>
  <c r="J9" i="4"/>
  <c r="K15" i="6"/>
  <c r="K18" i="7" l="1"/>
  <c r="K16"/>
  <c r="K15"/>
  <c r="K13"/>
  <c r="K18" i="6"/>
  <c r="J11" i="4"/>
  <c r="K12" i="6" l="1"/>
  <c r="J8" i="4"/>
  <c r="K7" i="6" l="1"/>
  <c r="K16" i="3"/>
  <c r="K22" s="1"/>
  <c r="K20" i="7"/>
  <c r="J7" i="4"/>
  <c r="J10"/>
  <c r="K6" i="6" l="1"/>
  <c r="J6" i="4"/>
  <c r="K14" i="3"/>
  <c r="H18" i="1" l="1"/>
  <c r="H22" l="1"/>
  <c r="H13"/>
  <c r="K14" i="7"/>
</calcChain>
</file>

<file path=xl/sharedStrings.xml><?xml version="1.0" encoding="utf-8"?>
<sst xmlns="http://schemas.openxmlformats.org/spreadsheetml/2006/main" count="282" uniqueCount="119">
  <si>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</si>
  <si>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</si>
  <si>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</si>
  <si>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Муниципальная программа</t>
  </si>
  <si>
    <t>Всего</t>
  </si>
  <si>
    <t>в том числе:</t>
  </si>
  <si>
    <t>федеральный бюджет</t>
  </si>
  <si>
    <t>краевой бюджет</t>
  </si>
  <si>
    <t>внебюджетные  источники</t>
  </si>
  <si>
    <t>юридические лица</t>
  </si>
  <si>
    <t>Информация о ресурсном обеспечении и прогнозной оценке расходов на реализацию целей муниципальной программы Енисейского района с учетом источников финансирования</t>
  </si>
  <si>
    <t>Подпрограмма 1</t>
  </si>
  <si>
    <t>Подпрограмма 2</t>
  </si>
  <si>
    <t>Подпрограмма 3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</si>
  <si>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</si>
  <si>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</si>
  <si>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</si>
  <si>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</si>
  <si>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</si>
  <si>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</si>
  <si>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</si>
  <si>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всего расходные обязательства по программе</t>
  </si>
  <si>
    <t>в том числе по ГРБС:</t>
  </si>
  <si>
    <t>Администрация Енисейского района</t>
  </si>
  <si>
    <t>всего расходные обязательства по подпрограмме</t>
  </si>
  <si>
    <t>Рз ПР</t>
  </si>
  <si>
    <t>024</t>
  </si>
  <si>
    <t>районный бюджет</t>
  </si>
  <si>
    <t>ГРБС: Администрация Енисейского района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</si>
  <si>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</si>
  <si>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</si>
  <si>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</si>
  <si>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</si>
  <si>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 xml:space="preserve">ГРБС1. </t>
  </si>
  <si>
    <t>Финансовое управление администрации Енисейского района</t>
  </si>
  <si>
    <t>№ пп</t>
  </si>
  <si>
    <t>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</si>
  <si>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«Обеспечение пожарной безопасности, обеспечение безопасности людей на водных объектах»</t>
  </si>
  <si>
    <t>«Обеспечение реализации муниципальной программы и прочие мероприятия»</t>
  </si>
  <si>
    <t>0510000</t>
  </si>
  <si>
    <t xml:space="preserve">Задача подпрограммы:
Снижение рисков и смягчение последствий чрезвычайных ситуаций природного и техногенного характера в Енисейском районе
</t>
  </si>
  <si>
    <t>Снижение рисков и смягчение последствий ЧС</t>
  </si>
  <si>
    <t>Приобретение  памяток и брошюр</t>
  </si>
  <si>
    <t>Оснащение 6 АСФ телефонной связью и радиостанциями</t>
  </si>
  <si>
    <t>Подготовка и содержание в готовности сил на случай ЧС</t>
  </si>
  <si>
    <t xml:space="preserve">Цель подпрограммы: 
Повышение безопасности населения Енисейского района.
</t>
  </si>
  <si>
    <t xml:space="preserve">Задача подпрограммы: 
Обеспечение профилактики и укрепление материально-технической базы поселений района.
</t>
  </si>
  <si>
    <t xml:space="preserve">Распространять памятки по пожарной безопасности среди 104 учреждений муниципальных образований Енисейского района, ежегодно,
оснастить и обновлять  информационные щиты, устанавливаемые в местах несанкционированного массового отдыха и выхода на лед граждан, на 100% ежегодно.
</t>
  </si>
  <si>
    <t>Укрепление материально-технической базы поселений района и проведение профилактической работы в области пожаротушения</t>
  </si>
  <si>
    <t>Проведение профилактической работы по безопасности на водных объектах</t>
  </si>
  <si>
    <t>Подпрограмма 3 «Обеспечение реализации муниципальной программы и прочие мероприятия»</t>
  </si>
  <si>
    <t xml:space="preserve">Задача подпрограммы: 
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</si>
  <si>
    <t>Выполнение показателей кассового исполнения бюджетной сметы и показателей доведенных лимитов бюджетных обязательств, ежегодно на 98,5 %.</t>
  </si>
  <si>
    <t>Перечень мероприятий подпрограммы</t>
  </si>
  <si>
    <t>Уровень оснащенности АСФ радиостанциями составит 100%.</t>
  </si>
  <si>
    <t>244</t>
  </si>
  <si>
    <t>0310</t>
  </si>
  <si>
    <t>0309</t>
  </si>
  <si>
    <t>0300</t>
  </si>
  <si>
    <t>0520000</t>
  </si>
  <si>
    <t>0530000</t>
  </si>
  <si>
    <t>"Обеспечение реализации муниципальной программы и прочие мероприятия"</t>
  </si>
  <si>
    <t>ГРБС Администрация Енисейского района</t>
  </si>
  <si>
    <t>2018 год</t>
  </si>
  <si>
    <t>05188520</t>
  </si>
  <si>
    <t>05188510</t>
  </si>
  <si>
    <t>0314</t>
  </si>
  <si>
    <t>240</t>
  </si>
  <si>
    <t>0520088570</t>
  </si>
  <si>
    <t>540</t>
  </si>
  <si>
    <t xml:space="preserve">0520088580 </t>
  </si>
  <si>
    <t>240 </t>
  </si>
  <si>
    <t>1. Региональные выплаты и выплаты,обеспечивающие уровень зароботной платы работников бюджетной сферы не ниже размера минимальной зароботной платы ( минимального размера оплаты труда) за счет средств местного бюджета</t>
  </si>
  <si>
    <t>0530080030</t>
  </si>
  <si>
    <t>110</t>
  </si>
  <si>
    <t>850</t>
  </si>
  <si>
    <t>0530074130</t>
  </si>
  <si>
    <t>0520074120</t>
  </si>
  <si>
    <t>2.1 Устройство и содержание минерализованных полос</t>
  </si>
  <si>
    <t>3.1. Приобретение информационных щитов и знаков о запрете купания и выхода на лед в несанкционированны местах</t>
  </si>
  <si>
    <t>2019 год</t>
  </si>
  <si>
    <t>Итого на очередной финансовый год и плановый период</t>
  </si>
  <si>
    <t>Основной исполнитель подпрограммы: МКУ "Управление по ГО ЧС и безопасности Енисейскограйона"</t>
  </si>
  <si>
    <t xml:space="preserve">Цель подпрограммы: 
Предупреждение чрезвычайных ситуаций природного и техногенного характера, профилактика правонарушений, терроризма и экстремизма  на
территории Енисейского района, сокращение материального ущерба
</t>
  </si>
  <si>
    <t>«Обеспечение защиты населения, территорий, объектов жизнеобеспечения населения от угроз природного и техногенного характера,  и профилактика угроз террористической направленности»</t>
  </si>
  <si>
    <t>2. Повышение уровня пожарной безопасности предприятий (организаций, учреждений) и жилого сектора Енисейского района.</t>
  </si>
  <si>
    <t>1. Обеспечение первичных мер пожарной безопасности</t>
  </si>
  <si>
    <t>2.2. Укрепление материально-технической базы поселений района</t>
  </si>
  <si>
    <t xml:space="preserve"> 2.2.1. Изготовление памяток по пожарной безопасности</t>
  </si>
  <si>
    <t>2.2.2. Приобретение запасных частей для пожарной техники (ППК, мотопомпы и др.) для поселений района</t>
  </si>
  <si>
    <t xml:space="preserve"> 2.2.3. Создание оперативного запаса нефтепродуктов на обеспечение безопасности  населения в паводковый и пожароопасный период</t>
  </si>
  <si>
    <t>3. Повышение уровня безопасности на водных объектах.</t>
  </si>
  <si>
    <t>«Обеспечение безопасности населения Енисейского района»</t>
  </si>
  <si>
    <t>"Обеспечение безопасности населения Енисейского района"</t>
  </si>
  <si>
    <t>Основной исполнитель подпрограммы: МКУ "Управление по ГО ЧС и безопасности Енисейского района"</t>
  </si>
  <si>
    <t>053000010</t>
  </si>
  <si>
    <t>210</t>
  </si>
  <si>
    <t>1.Совершенствование и развитие районной системы мониторинга и предупреждения ЧС</t>
  </si>
  <si>
    <t>1.2.Приобретение средств связи для оснащения АСФ</t>
  </si>
  <si>
    <t>2.Профилактика терроризма и экстремизма. Изготовление наглядной агитации для проведения разъяснительной работы среди социальных учреждений района о мерах по противодействию экстремизму и терроризму на предприятиях Енисейского района.(Памятки ,буклеты)</t>
  </si>
  <si>
    <t>2.1.Подготовка буклетов, брошюр и иной печатной продукции по вопросам предупреждения чрезвычайных ситуаций</t>
  </si>
  <si>
    <t>очередной финансовый 2018 год</t>
  </si>
  <si>
    <t>первый  год планового периода 2019 год</t>
  </si>
  <si>
    <t>второй год планового периода 2020 год</t>
  </si>
  <si>
    <t>первый год планового периода 2019 год</t>
  </si>
  <si>
    <t>2020 год</t>
  </si>
  <si>
    <t>0530010470</t>
  </si>
  <si>
    <t>2.Средства на повышение размера оплаты труда работников бюджетной сферы Красноярскогокрая с 1 января 2018 года на 4 процента</t>
  </si>
  <si>
    <t>3 региональные выплаты и выплаты , обеспечивающие уровень зароботной платы работников бюджетной сферы не ниже размера минимальной зароботной платы ( минимального размера оплаты труда)</t>
  </si>
  <si>
    <t>4 Частичное финансирование (возмещение) расходов на содержание единых дежурно-диспечерских служб муниципальных образований Красноярского края</t>
  </si>
  <si>
    <t>5.Расходы на обеспечение деятельности оказания услуг муниципальных организаций( учреждений)</t>
  </si>
  <si>
    <t>5.1 Расходы на выплаты персоналу казенных учреждений</t>
  </si>
  <si>
    <t>5.1.1. Фонд оплаты труда казенных учреждений и взносы по обязательному социальному страхованию</t>
  </si>
  <si>
    <t>5.1.2. Иные выплаты персоналу казенных учреждений, за исключением фонда оплаты труда</t>
  </si>
  <si>
    <t>5.2. Прочая закупка товаров, работ и услуг для обеспечения государственных (муниципальных) нужд</t>
  </si>
  <si>
    <t>5.3. Уплата прочих налогов, сборов и иных платежей</t>
  </si>
  <si>
    <t xml:space="preserve">1.1. Создание резервного запаса продуктов питания, медикаментов, предметов первой необходимости, утепленной спецодежды, санитарно-хозяйственного имущества для обеспечения эваконаселения  в местах возникновения возможных чрезвычайных ситуаций на территории района и компенсация затрат торговым предприятиям на создание данного резервного запаса товаров. Создание резерва ветеринарных препаратов и оборудования для обеспечения сельскохозяйственных животных в местах возникновения чрезвычайных ситуаций. </t>
  </si>
  <si>
    <t>05300SS4130</t>
  </si>
  <si>
    <t>6. Частичное финансирование (возмещение) расходов на создание единой дежурно-диспетчерской службы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</si>
</sst>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2" fontId="2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2" fillId="7" borderId="2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 wrapText="1"/>
    </xf>
    <xf numFmtId="49" fontId="2" fillId="7" borderId="2" xfId="0" applyNumberFormat="1" applyFont="1" applyFill="1" applyBorder="1" applyAlignment="1">
      <alignment horizontal="center" vertical="center"/>
    </xf>
    <xf numFmtId="49" fontId="2" fillId="7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23"/>
  <sheetViews>
    <sheetView zoomScale="80" zoomScaleNormal="80" workbookViewId="0">
      <selection activeCell="K16" sqref="K16"/>
    </sheetView>
  </sheetViews>
  <sheetFormatPr defaultRowHeight="15"/>
  <cols>
    <col min="1" max="1" width="10" customWidth="1"/>
    <col min="2" max="2" width="41.7109375" customWidth="1"/>
    <col min="3" max="3" width="23.5703125" customWidth="1"/>
    <col min="6" max="6" width="11.28515625" customWidth="1"/>
    <col min="8" max="9" width="10.28515625" customWidth="1"/>
    <col min="10" max="10" width="10.28515625" style="30" customWidth="1"/>
    <col min="11" max="11" width="10.28515625" customWidth="1"/>
    <col min="13" max="13" width="12.85546875" customWidth="1"/>
  </cols>
  <sheetData>
    <row r="3" spans="1:13">
      <c r="A3" s="181" t="s">
        <v>14</v>
      </c>
      <c r="B3" s="181" t="s">
        <v>15</v>
      </c>
      <c r="C3" s="181" t="s">
        <v>16</v>
      </c>
      <c r="D3" s="178" t="s">
        <v>17</v>
      </c>
      <c r="E3" s="179"/>
      <c r="F3" s="179"/>
      <c r="G3" s="180"/>
      <c r="H3" s="173"/>
      <c r="I3" s="173"/>
      <c r="J3" s="173"/>
      <c r="K3" s="174"/>
    </row>
    <row r="4" spans="1:13" ht="90">
      <c r="A4" s="182"/>
      <c r="B4" s="182"/>
      <c r="C4" s="182"/>
      <c r="D4" s="1" t="s">
        <v>18</v>
      </c>
      <c r="E4" s="37" t="s">
        <v>25</v>
      </c>
      <c r="F4" s="1" t="s">
        <v>19</v>
      </c>
      <c r="G4" s="1" t="s">
        <v>20</v>
      </c>
      <c r="H4" s="158" t="s">
        <v>101</v>
      </c>
      <c r="I4" s="158" t="s">
        <v>102</v>
      </c>
      <c r="J4" s="158" t="s">
        <v>103</v>
      </c>
      <c r="K4" s="144" t="s">
        <v>81</v>
      </c>
      <c r="M4" s="32"/>
    </row>
    <row r="5" spans="1:13" ht="42.75" customHeight="1">
      <c r="A5" s="175" t="s">
        <v>3</v>
      </c>
      <c r="B5" s="176" t="s">
        <v>93</v>
      </c>
      <c r="C5" s="40" t="s">
        <v>21</v>
      </c>
      <c r="D5" s="66" t="s">
        <v>26</v>
      </c>
      <c r="E5" s="81" t="s">
        <v>56</v>
      </c>
      <c r="F5" s="66" t="s">
        <v>39</v>
      </c>
      <c r="G5" s="66">
        <v>244</v>
      </c>
      <c r="H5" s="100">
        <f>SUM(H10+H14+H18)</f>
        <v>19799.900000000001</v>
      </c>
      <c r="I5" s="5">
        <f t="shared" ref="I5:J5" si="0">SUM(I10+I14+I18)</f>
        <v>18560</v>
      </c>
      <c r="J5" s="5">
        <f t="shared" si="0"/>
        <v>18552</v>
      </c>
      <c r="K5" s="100">
        <f>SUM(H5+I5+J5)</f>
        <v>56911.9</v>
      </c>
      <c r="M5" s="32"/>
    </row>
    <row r="6" spans="1:13">
      <c r="A6" s="175"/>
      <c r="B6" s="176"/>
      <c r="C6" s="40" t="s">
        <v>22</v>
      </c>
      <c r="D6" s="66"/>
      <c r="E6" s="66"/>
      <c r="F6" s="66"/>
      <c r="G6" s="66"/>
      <c r="H6" s="5"/>
      <c r="I6" s="5"/>
      <c r="J6" s="5"/>
      <c r="K6" s="6"/>
      <c r="M6" s="32"/>
    </row>
    <row r="7" spans="1:13" ht="33.75" customHeight="1">
      <c r="A7" s="175"/>
      <c r="B7" s="176"/>
      <c r="C7" s="40" t="s">
        <v>23</v>
      </c>
      <c r="D7" s="66" t="s">
        <v>26</v>
      </c>
      <c r="E7" s="81" t="s">
        <v>56</v>
      </c>
      <c r="F7" s="66" t="s">
        <v>39</v>
      </c>
      <c r="G7" s="66">
        <v>244</v>
      </c>
      <c r="H7" s="100">
        <f>SUM(H10+H14+H18)</f>
        <v>19799.900000000001</v>
      </c>
      <c r="I7" s="5">
        <f t="shared" ref="I7:J7" si="1">SUM(I10+I14+I18)</f>
        <v>18560</v>
      </c>
      <c r="J7" s="5">
        <f t="shared" si="1"/>
        <v>18552</v>
      </c>
      <c r="K7" s="5">
        <f>SUM(H7+I7+J7)</f>
        <v>56911.9</v>
      </c>
      <c r="L7" s="32"/>
      <c r="M7" s="32"/>
    </row>
    <row r="8" spans="1:13" s="30" customFormat="1" ht="47.25" customHeight="1">
      <c r="A8" s="175"/>
      <c r="B8" s="176"/>
      <c r="C8" s="40" t="s">
        <v>34</v>
      </c>
      <c r="D8" s="7"/>
      <c r="E8" s="7"/>
      <c r="F8" s="7"/>
      <c r="G8" s="7"/>
      <c r="H8" s="5"/>
      <c r="I8" s="5"/>
      <c r="J8" s="5"/>
      <c r="K8" s="6"/>
      <c r="M8" s="32"/>
    </row>
    <row r="9" spans="1:13">
      <c r="A9" s="11"/>
      <c r="B9" s="49"/>
      <c r="C9" s="50"/>
      <c r="D9" s="51"/>
      <c r="E9" s="51"/>
      <c r="F9" s="51"/>
      <c r="G9" s="51"/>
      <c r="H9" s="52"/>
      <c r="I9" s="52"/>
      <c r="J9" s="52"/>
      <c r="K9" s="53"/>
      <c r="M9" s="32"/>
    </row>
    <row r="10" spans="1:13" ht="42" customHeight="1">
      <c r="A10" s="171" t="s">
        <v>11</v>
      </c>
      <c r="B10" s="176" t="s">
        <v>84</v>
      </c>
      <c r="C10" s="40" t="s">
        <v>24</v>
      </c>
      <c r="D10" s="81" t="s">
        <v>26</v>
      </c>
      <c r="E10" s="74">
        <v>300</v>
      </c>
      <c r="F10" s="81" t="s">
        <v>39</v>
      </c>
      <c r="G10" s="81" t="s">
        <v>55</v>
      </c>
      <c r="H10" s="100">
        <v>115.1</v>
      </c>
      <c r="I10" s="5">
        <v>115.1</v>
      </c>
      <c r="J10" s="5">
        <v>115.1</v>
      </c>
      <c r="K10" s="5">
        <f>SUM(H10+I10+J10)</f>
        <v>345.29999999999995</v>
      </c>
      <c r="M10" s="32"/>
    </row>
    <row r="11" spans="1:13">
      <c r="A11" s="172"/>
      <c r="B11" s="176"/>
      <c r="C11" s="40" t="s">
        <v>22</v>
      </c>
      <c r="D11" s="7"/>
      <c r="E11" s="7"/>
      <c r="F11" s="31"/>
      <c r="G11" s="31"/>
      <c r="H11" s="5"/>
      <c r="I11" s="5"/>
      <c r="J11" s="5"/>
      <c r="K11" s="6"/>
      <c r="M11" s="32"/>
    </row>
    <row r="12" spans="1:13" ht="39" customHeight="1">
      <c r="A12" s="172"/>
      <c r="B12" s="176"/>
      <c r="C12" s="40" t="s">
        <v>23</v>
      </c>
      <c r="D12" s="81" t="s">
        <v>26</v>
      </c>
      <c r="E12" s="7">
        <v>300</v>
      </c>
      <c r="F12" s="81" t="s">
        <v>39</v>
      </c>
      <c r="G12" s="81" t="s">
        <v>55</v>
      </c>
      <c r="H12" s="100">
        <v>115.1</v>
      </c>
      <c r="I12" s="5">
        <v>115.1</v>
      </c>
      <c r="J12" s="5">
        <v>115.1</v>
      </c>
      <c r="K12" s="5">
        <f>SUM(H12:J12)</f>
        <v>345.29999999999995</v>
      </c>
    </row>
    <row r="13" spans="1:13">
      <c r="A13" s="12"/>
      <c r="B13" s="50"/>
      <c r="C13" s="50"/>
      <c r="D13" s="55"/>
      <c r="E13" s="55"/>
      <c r="F13" s="55"/>
      <c r="G13" s="56"/>
      <c r="H13" s="52"/>
      <c r="I13" s="52"/>
      <c r="J13" s="52"/>
      <c r="K13" s="53"/>
      <c r="L13" s="30"/>
    </row>
    <row r="14" spans="1:13" ht="44.25" customHeight="1">
      <c r="A14" s="171" t="s">
        <v>12</v>
      </c>
      <c r="B14" s="177" t="s">
        <v>37</v>
      </c>
      <c r="C14" s="60" t="s">
        <v>24</v>
      </c>
      <c r="D14" s="81" t="s">
        <v>26</v>
      </c>
      <c r="E14" s="81" t="s">
        <v>58</v>
      </c>
      <c r="F14" s="81" t="s">
        <v>59</v>
      </c>
      <c r="G14" s="81" t="s">
        <v>55</v>
      </c>
      <c r="H14" s="138">
        <v>744.1</v>
      </c>
      <c r="I14" s="15">
        <v>744.1</v>
      </c>
      <c r="J14" s="15">
        <v>744.1</v>
      </c>
      <c r="K14" s="15">
        <f>SUM(H14:J14)</f>
        <v>2232.3000000000002</v>
      </c>
    </row>
    <row r="15" spans="1:13">
      <c r="A15" s="172"/>
      <c r="B15" s="177"/>
      <c r="C15" s="60" t="s">
        <v>22</v>
      </c>
      <c r="D15" s="31"/>
      <c r="E15" s="31"/>
      <c r="F15" s="31"/>
      <c r="G15" s="31"/>
      <c r="H15" s="74"/>
      <c r="I15" s="74"/>
      <c r="J15" s="74"/>
      <c r="K15" s="73"/>
    </row>
    <row r="16" spans="1:13" ht="42" customHeight="1">
      <c r="A16" s="172"/>
      <c r="B16" s="177"/>
      <c r="C16" s="60" t="s">
        <v>23</v>
      </c>
      <c r="D16" s="81" t="s">
        <v>26</v>
      </c>
      <c r="E16" s="81" t="s">
        <v>58</v>
      </c>
      <c r="F16" s="81" t="s">
        <v>59</v>
      </c>
      <c r="G16" s="81" t="s">
        <v>55</v>
      </c>
      <c r="H16" s="138">
        <v>744.1</v>
      </c>
      <c r="I16" s="15">
        <v>744.1</v>
      </c>
      <c r="J16" s="15">
        <v>744.1</v>
      </c>
      <c r="K16" s="15">
        <f>SUM(H16:J16)</f>
        <v>2232.3000000000002</v>
      </c>
    </row>
    <row r="17" spans="1:12">
      <c r="A17" s="10"/>
      <c r="B17" s="50"/>
      <c r="C17" s="50"/>
      <c r="D17" s="55"/>
      <c r="E17" s="55"/>
      <c r="F17" s="55"/>
      <c r="G17" s="56"/>
      <c r="H17" s="57"/>
      <c r="I17" s="57"/>
      <c r="J17" s="57"/>
      <c r="K17" s="53"/>
      <c r="L17" s="30"/>
    </row>
    <row r="18" spans="1:12" ht="41.25" customHeight="1">
      <c r="A18" s="171" t="s">
        <v>13</v>
      </c>
      <c r="B18" s="168" t="s">
        <v>61</v>
      </c>
      <c r="C18" s="60" t="s">
        <v>24</v>
      </c>
      <c r="D18" s="81" t="s">
        <v>26</v>
      </c>
      <c r="E18" s="81" t="s">
        <v>58</v>
      </c>
      <c r="F18" s="81" t="s">
        <v>60</v>
      </c>
      <c r="G18" s="146" t="s">
        <v>55</v>
      </c>
      <c r="H18" s="100">
        <v>18940.7</v>
      </c>
      <c r="I18" s="5">
        <v>17700.8</v>
      </c>
      <c r="J18" s="5">
        <v>17692.8</v>
      </c>
      <c r="K18" s="5">
        <f>H18+I18+J18</f>
        <v>54334.3</v>
      </c>
      <c r="L18" s="30"/>
    </row>
    <row r="19" spans="1:12">
      <c r="A19" s="172"/>
      <c r="B19" s="169"/>
      <c r="C19" s="60" t="s">
        <v>22</v>
      </c>
      <c r="D19" s="31"/>
      <c r="E19" s="31"/>
      <c r="F19" s="31"/>
      <c r="G19" s="31"/>
      <c r="H19" s="5"/>
      <c r="I19" s="5"/>
      <c r="J19" s="5"/>
      <c r="K19" s="149"/>
    </row>
    <row r="20" spans="1:12" ht="41.25" customHeight="1">
      <c r="A20" s="172"/>
      <c r="B20" s="170"/>
      <c r="C20" s="60" t="s">
        <v>23</v>
      </c>
      <c r="D20" s="146" t="s">
        <v>26</v>
      </c>
      <c r="E20" s="146" t="s">
        <v>58</v>
      </c>
      <c r="F20" s="146" t="s">
        <v>60</v>
      </c>
      <c r="G20" s="146" t="s">
        <v>55</v>
      </c>
      <c r="H20" s="100">
        <v>18940.7</v>
      </c>
      <c r="I20" s="5">
        <v>17700.8</v>
      </c>
      <c r="J20" s="5">
        <v>17692.8</v>
      </c>
      <c r="K20" s="5">
        <f t="shared" ref="K20" si="2">H20+I20+J20</f>
        <v>54334.3</v>
      </c>
    </row>
    <row r="21" spans="1:12">
      <c r="A21" s="12"/>
      <c r="B21" s="58"/>
      <c r="C21" s="50"/>
      <c r="D21" s="55"/>
      <c r="E21" s="55"/>
      <c r="F21" s="55"/>
      <c r="G21" s="49"/>
      <c r="H21" s="59"/>
      <c r="I21" s="59"/>
      <c r="J21" s="59"/>
      <c r="K21" s="53"/>
    </row>
    <row r="22" spans="1:12">
      <c r="H22" s="82">
        <f>H12+H16+H20</f>
        <v>19799.900000000001</v>
      </c>
      <c r="I22" s="82">
        <f>I10+I14+I18</f>
        <v>18560</v>
      </c>
      <c r="J22" s="82">
        <f>J10+J14+J18</f>
        <v>18552</v>
      </c>
      <c r="K22" s="82">
        <f>K12+K16+K20</f>
        <v>56911.9</v>
      </c>
    </row>
    <row r="23" spans="1:12">
      <c r="K23" s="32"/>
    </row>
  </sheetData>
  <mergeCells count="13">
    <mergeCell ref="B18:B20"/>
    <mergeCell ref="A18:A20"/>
    <mergeCell ref="H3:K3"/>
    <mergeCell ref="A5:A8"/>
    <mergeCell ref="B5:B8"/>
    <mergeCell ref="B10:B12"/>
    <mergeCell ref="B14:B16"/>
    <mergeCell ref="D3:G3"/>
    <mergeCell ref="A3:A4"/>
    <mergeCell ref="B3:B4"/>
    <mergeCell ref="C3:C4"/>
    <mergeCell ref="A10:A12"/>
    <mergeCell ref="A14:A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I37"/>
  <sheetViews>
    <sheetView tabSelected="1" topLeftCell="D25" workbookViewId="0">
      <selection activeCell="H31" sqref="H31"/>
    </sheetView>
  </sheetViews>
  <sheetFormatPr defaultRowHeight="15"/>
  <cols>
    <col min="2" max="2" width="9.5703125" customWidth="1"/>
    <col min="3" max="3" width="24.42578125" customWidth="1"/>
    <col min="4" max="4" width="58" customWidth="1"/>
    <col min="5" max="5" width="12.85546875" customWidth="1"/>
    <col min="6" max="6" width="12.85546875" style="30" customWidth="1"/>
    <col min="7" max="8" width="12.85546875" customWidth="1"/>
  </cols>
  <sheetData>
    <row r="1" spans="2:9">
      <c r="B1" s="183" t="s">
        <v>10</v>
      </c>
      <c r="C1" s="183"/>
      <c r="D1" s="183"/>
      <c r="E1" s="183"/>
      <c r="F1" s="183"/>
      <c r="G1" s="183"/>
      <c r="H1" s="183"/>
    </row>
    <row r="2" spans="2:9">
      <c r="B2" s="175" t="s">
        <v>0</v>
      </c>
      <c r="C2" s="175" t="s">
        <v>1</v>
      </c>
      <c r="D2" s="175" t="s">
        <v>2</v>
      </c>
      <c r="E2" s="175"/>
      <c r="F2" s="175"/>
      <c r="G2" s="175"/>
      <c r="H2" s="175"/>
    </row>
    <row r="3" spans="2:9" ht="90">
      <c r="B3" s="175"/>
      <c r="C3" s="175"/>
      <c r="D3" s="175"/>
      <c r="E3" s="162" t="s">
        <v>101</v>
      </c>
      <c r="F3" s="157" t="s">
        <v>104</v>
      </c>
      <c r="G3" s="157" t="s">
        <v>103</v>
      </c>
      <c r="H3" s="142" t="s">
        <v>81</v>
      </c>
    </row>
    <row r="4" spans="2:9">
      <c r="B4" s="171" t="s">
        <v>3</v>
      </c>
      <c r="C4" s="175" t="s">
        <v>92</v>
      </c>
      <c r="D4" s="2" t="s">
        <v>4</v>
      </c>
      <c r="E4" s="100">
        <f>SUM(E12+E21+E30)</f>
        <v>19799.899999999998</v>
      </c>
      <c r="F4" s="5">
        <f t="shared" ref="F4:G4" si="0">SUM(F12+F21+F30)</f>
        <v>18560</v>
      </c>
      <c r="G4" s="5">
        <f t="shared" si="0"/>
        <v>18552</v>
      </c>
      <c r="H4" s="100">
        <f>SUM(E4+F4+G4)</f>
        <v>56911.899999999994</v>
      </c>
      <c r="I4" s="14"/>
    </row>
    <row r="5" spans="2:9">
      <c r="B5" s="172"/>
      <c r="C5" s="175"/>
      <c r="D5" s="2" t="s">
        <v>5</v>
      </c>
      <c r="E5" s="7"/>
      <c r="F5" s="65"/>
      <c r="G5" s="5"/>
      <c r="H5" s="7"/>
    </row>
    <row r="6" spans="2:9">
      <c r="B6" s="172"/>
      <c r="C6" s="175"/>
      <c r="D6" s="2" t="s">
        <v>6</v>
      </c>
      <c r="E6" s="7"/>
      <c r="F6" s="65"/>
      <c r="G6" s="5"/>
      <c r="H6" s="7"/>
    </row>
    <row r="7" spans="2:9">
      <c r="B7" s="172"/>
      <c r="C7" s="175"/>
      <c r="D7" s="2" t="s">
        <v>7</v>
      </c>
      <c r="E7" s="5">
        <v>1718.2</v>
      </c>
      <c r="F7" s="5">
        <v>742.1</v>
      </c>
      <c r="G7" s="5">
        <v>734.1</v>
      </c>
      <c r="H7" s="5">
        <f>SUM(E7+F7+G7)</f>
        <v>3194.4</v>
      </c>
    </row>
    <row r="8" spans="2:9">
      <c r="B8" s="172"/>
      <c r="C8" s="175"/>
      <c r="D8" s="2" t="s">
        <v>8</v>
      </c>
      <c r="E8" s="7"/>
      <c r="F8" s="65"/>
      <c r="G8" s="5"/>
      <c r="H8" s="7"/>
    </row>
    <row r="9" spans="2:9">
      <c r="B9" s="172"/>
      <c r="C9" s="175"/>
      <c r="D9" s="2" t="s">
        <v>27</v>
      </c>
      <c r="E9" s="100">
        <v>18081.7</v>
      </c>
      <c r="F9" s="100">
        <v>17817.900000000001</v>
      </c>
      <c r="G9" s="100">
        <v>17817.900000000001</v>
      </c>
      <c r="H9" s="5">
        <f>SUM(E9+F9+G9)</f>
        <v>53717.500000000007</v>
      </c>
    </row>
    <row r="10" spans="2:9">
      <c r="B10" s="184"/>
      <c r="C10" s="175"/>
      <c r="D10" s="2" t="s">
        <v>9</v>
      </c>
      <c r="E10" s="7"/>
      <c r="F10" s="65"/>
      <c r="G10" s="7"/>
      <c r="H10" s="7"/>
    </row>
    <row r="11" spans="2:9" ht="30">
      <c r="B11" s="171" t="s">
        <v>11</v>
      </c>
      <c r="C11" s="181" t="s">
        <v>36</v>
      </c>
      <c r="D11" s="2" t="s">
        <v>94</v>
      </c>
      <c r="E11" s="7"/>
      <c r="F11" s="65"/>
      <c r="G11" s="7"/>
      <c r="H11" s="7"/>
    </row>
    <row r="12" spans="2:9">
      <c r="B12" s="172"/>
      <c r="C12" s="185"/>
      <c r="D12" s="2" t="s">
        <v>28</v>
      </c>
      <c r="E12" s="100">
        <v>115.1</v>
      </c>
      <c r="F12" s="100">
        <v>115.1</v>
      </c>
      <c r="G12" s="100">
        <v>115.1</v>
      </c>
      <c r="H12" s="139">
        <f>SUM(E12:G12)</f>
        <v>345.29999999999995</v>
      </c>
    </row>
    <row r="13" spans="2:9">
      <c r="B13" s="172"/>
      <c r="C13" s="185"/>
      <c r="D13" s="2" t="s">
        <v>4</v>
      </c>
      <c r="E13" s="100">
        <v>115.1</v>
      </c>
      <c r="F13" s="5">
        <v>115.1</v>
      </c>
      <c r="G13" s="5">
        <v>115.1</v>
      </c>
      <c r="H13" s="6">
        <f>SUM(E13:G13)</f>
        <v>345.29999999999995</v>
      </c>
    </row>
    <row r="14" spans="2:9">
      <c r="B14" s="172"/>
      <c r="C14" s="185"/>
      <c r="D14" s="2" t="s">
        <v>5</v>
      </c>
      <c r="E14" s="7"/>
      <c r="F14" s="65"/>
      <c r="G14" s="7"/>
      <c r="H14" s="7"/>
    </row>
    <row r="15" spans="2:9">
      <c r="B15" s="172"/>
      <c r="C15" s="185"/>
      <c r="D15" s="2" t="s">
        <v>6</v>
      </c>
      <c r="E15" s="7"/>
      <c r="F15" s="65"/>
      <c r="G15" s="7"/>
      <c r="H15" s="7"/>
    </row>
    <row r="16" spans="2:9">
      <c r="B16" s="172"/>
      <c r="C16" s="185"/>
      <c r="D16" s="2" t="s">
        <v>7</v>
      </c>
      <c r="E16" s="7"/>
      <c r="F16" s="65"/>
      <c r="G16" s="7"/>
      <c r="H16" s="5"/>
    </row>
    <row r="17" spans="2:8">
      <c r="B17" s="172"/>
      <c r="C17" s="185"/>
      <c r="D17" s="3" t="s">
        <v>8</v>
      </c>
      <c r="E17" s="8"/>
      <c r="F17" s="8"/>
      <c r="G17" s="8"/>
      <c r="H17" s="8"/>
    </row>
    <row r="18" spans="2:8">
      <c r="B18" s="172"/>
      <c r="C18" s="185"/>
      <c r="D18" s="2" t="s">
        <v>27</v>
      </c>
      <c r="E18" s="100">
        <v>115.1</v>
      </c>
      <c r="F18" s="5">
        <v>115.1</v>
      </c>
      <c r="G18" s="5">
        <v>115.1</v>
      </c>
      <c r="H18" s="6">
        <f>SUM(E18:G18)</f>
        <v>345.29999999999995</v>
      </c>
    </row>
    <row r="19" spans="2:8">
      <c r="B19" s="184"/>
      <c r="C19" s="182"/>
      <c r="D19" s="4" t="s">
        <v>9</v>
      </c>
      <c r="E19" s="9"/>
      <c r="F19" s="9"/>
      <c r="G19" s="9"/>
      <c r="H19" s="9"/>
    </row>
    <row r="20" spans="2:8" ht="30">
      <c r="B20" s="171" t="s">
        <v>12</v>
      </c>
      <c r="C20" s="181" t="s">
        <v>37</v>
      </c>
      <c r="D20" s="4" t="s">
        <v>82</v>
      </c>
      <c r="E20" s="9"/>
      <c r="F20" s="9"/>
      <c r="G20" s="9"/>
      <c r="H20" s="9"/>
    </row>
    <row r="21" spans="2:8">
      <c r="B21" s="172"/>
      <c r="C21" s="185"/>
      <c r="D21" s="2" t="s">
        <v>28</v>
      </c>
      <c r="E21" s="164">
        <f>SUM(E25+E27)</f>
        <v>744.1</v>
      </c>
      <c r="F21" s="164">
        <f t="shared" ref="F21:G21" si="1">SUM(F25+F27)</f>
        <v>744.1</v>
      </c>
      <c r="G21" s="164">
        <f t="shared" si="1"/>
        <v>744.1</v>
      </c>
      <c r="H21" s="100">
        <f>SUM(H25+H27)</f>
        <v>2232.3000000000002</v>
      </c>
    </row>
    <row r="22" spans="2:8">
      <c r="B22" s="172"/>
      <c r="C22" s="185"/>
      <c r="D22" s="2" t="s">
        <v>4</v>
      </c>
      <c r="E22" s="164">
        <v>744.1</v>
      </c>
      <c r="F22" s="13">
        <v>744.1</v>
      </c>
      <c r="G22" s="13">
        <v>744.1</v>
      </c>
      <c r="H22" s="5">
        <f>SUM(E22:G22)</f>
        <v>2232.3000000000002</v>
      </c>
    </row>
    <row r="23" spans="2:8">
      <c r="B23" s="172"/>
      <c r="C23" s="185"/>
      <c r="D23" s="2" t="s">
        <v>5</v>
      </c>
      <c r="E23" s="7"/>
      <c r="F23" s="65"/>
      <c r="G23" s="7"/>
      <c r="H23" s="7"/>
    </row>
    <row r="24" spans="2:8">
      <c r="B24" s="172"/>
      <c r="C24" s="185"/>
      <c r="D24" s="2" t="s">
        <v>6</v>
      </c>
      <c r="E24" s="7"/>
      <c r="F24" s="65"/>
      <c r="G24" s="7"/>
      <c r="H24" s="7"/>
    </row>
    <row r="25" spans="2:8">
      <c r="B25" s="172"/>
      <c r="C25" s="185"/>
      <c r="D25" s="2" t="s">
        <v>7</v>
      </c>
      <c r="E25" s="163">
        <v>632.1</v>
      </c>
      <c r="F25" s="65">
        <v>632.1</v>
      </c>
      <c r="G25" s="7">
        <v>632.1</v>
      </c>
      <c r="H25" s="7">
        <f>SUM(E25+F25+G25)</f>
        <v>1896.3000000000002</v>
      </c>
    </row>
    <row r="26" spans="2:8">
      <c r="B26" s="172"/>
      <c r="C26" s="185"/>
      <c r="D26" s="3" t="s">
        <v>8</v>
      </c>
      <c r="E26" s="7"/>
      <c r="F26" s="65"/>
      <c r="G26" s="7"/>
      <c r="H26" s="8"/>
    </row>
    <row r="27" spans="2:8">
      <c r="B27" s="172"/>
      <c r="C27" s="185"/>
      <c r="D27" s="2" t="s">
        <v>27</v>
      </c>
      <c r="E27" s="100">
        <v>112</v>
      </c>
      <c r="F27" s="5">
        <v>112</v>
      </c>
      <c r="G27" s="5">
        <v>112</v>
      </c>
      <c r="H27" s="6">
        <f>SUM(E27+F27+G27)</f>
        <v>336</v>
      </c>
    </row>
    <row r="28" spans="2:8">
      <c r="B28" s="184"/>
      <c r="C28" s="182"/>
      <c r="D28" s="4" t="s">
        <v>9</v>
      </c>
      <c r="E28" s="9"/>
      <c r="F28" s="9"/>
      <c r="G28" s="9"/>
      <c r="H28" s="9"/>
    </row>
    <row r="29" spans="2:8" ht="30">
      <c r="B29" s="171" t="s">
        <v>13</v>
      </c>
      <c r="C29" s="181" t="s">
        <v>38</v>
      </c>
      <c r="D29" s="4" t="s">
        <v>94</v>
      </c>
      <c r="E29" s="9"/>
      <c r="F29" s="9"/>
      <c r="G29" s="9"/>
      <c r="H29" s="9"/>
    </row>
    <row r="30" spans="2:8">
      <c r="B30" s="172"/>
      <c r="C30" s="185"/>
      <c r="D30" s="2" t="s">
        <v>28</v>
      </c>
      <c r="E30" s="164">
        <f>SUM(E36+E34)</f>
        <v>18940.699999999997</v>
      </c>
      <c r="F30" s="13">
        <v>17700.8</v>
      </c>
      <c r="G30" s="13">
        <v>17692.8</v>
      </c>
      <c r="H30" s="100">
        <f>SUM(E30:G30)</f>
        <v>54334.3</v>
      </c>
    </row>
    <row r="31" spans="2:8">
      <c r="B31" s="172"/>
      <c r="C31" s="185"/>
      <c r="D31" s="2" t="s">
        <v>4</v>
      </c>
      <c r="E31" s="164">
        <v>18940.7</v>
      </c>
      <c r="F31" s="13">
        <v>17700.8</v>
      </c>
      <c r="G31" s="13">
        <v>17692.8</v>
      </c>
      <c r="H31" s="5">
        <f>SUM(E31+F31+G31)</f>
        <v>54334.3</v>
      </c>
    </row>
    <row r="32" spans="2:8">
      <c r="B32" s="172"/>
      <c r="C32" s="185"/>
      <c r="D32" s="2" t="s">
        <v>5</v>
      </c>
      <c r="E32" s="13"/>
      <c r="F32" s="13"/>
      <c r="G32" s="13"/>
      <c r="H32" s="7"/>
    </row>
    <row r="33" spans="2:8">
      <c r="B33" s="172"/>
      <c r="C33" s="185"/>
      <c r="D33" s="2" t="s">
        <v>6</v>
      </c>
      <c r="E33" s="13"/>
      <c r="F33" s="13"/>
      <c r="G33" s="13"/>
      <c r="H33" s="7"/>
    </row>
    <row r="34" spans="2:8">
      <c r="B34" s="172"/>
      <c r="C34" s="185"/>
      <c r="D34" s="2" t="s">
        <v>7</v>
      </c>
      <c r="E34" s="13">
        <v>1086.0999999999999</v>
      </c>
      <c r="F34" s="13">
        <v>110</v>
      </c>
      <c r="G34" s="13">
        <v>102</v>
      </c>
      <c r="H34" s="5">
        <f>SUM(E34+F34+G34)</f>
        <v>1298.0999999999999</v>
      </c>
    </row>
    <row r="35" spans="2:8">
      <c r="B35" s="172"/>
      <c r="C35" s="185"/>
      <c r="D35" s="3" t="s">
        <v>8</v>
      </c>
      <c r="E35" s="13"/>
      <c r="F35" s="13"/>
      <c r="G35" s="13"/>
      <c r="H35" s="8"/>
    </row>
    <row r="36" spans="2:8">
      <c r="B36" s="172"/>
      <c r="C36" s="185"/>
      <c r="D36" s="2" t="s">
        <v>27</v>
      </c>
      <c r="E36" s="13">
        <v>17854.599999999999</v>
      </c>
      <c r="F36" s="13">
        <v>17590.8</v>
      </c>
      <c r="G36" s="13">
        <v>17590.8</v>
      </c>
      <c r="H36" s="6">
        <f>SUM(E36+F36+G36)</f>
        <v>53036.2</v>
      </c>
    </row>
    <row r="37" spans="2:8">
      <c r="B37" s="184"/>
      <c r="C37" s="182"/>
      <c r="D37" s="4" t="s">
        <v>9</v>
      </c>
      <c r="E37" s="9"/>
      <c r="F37" s="9"/>
      <c r="G37" s="9"/>
      <c r="H37" s="9"/>
    </row>
  </sheetData>
  <mergeCells count="13">
    <mergeCell ref="B11:B19"/>
    <mergeCell ref="C11:C19"/>
    <mergeCell ref="B20:B28"/>
    <mergeCell ref="C20:C28"/>
    <mergeCell ref="B29:B37"/>
    <mergeCell ref="C29:C37"/>
    <mergeCell ref="B1:H1"/>
    <mergeCell ref="E2:H2"/>
    <mergeCell ref="B4:B10"/>
    <mergeCell ref="C4:C10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K13"/>
  <sheetViews>
    <sheetView view="pageBreakPreview" topLeftCell="A4" zoomScale="91" zoomScaleNormal="86" zoomScaleSheetLayoutView="91" workbookViewId="0">
      <selection activeCell="A11" sqref="A11"/>
    </sheetView>
  </sheetViews>
  <sheetFormatPr defaultRowHeight="12"/>
  <cols>
    <col min="1" max="1" width="41.85546875" style="23" customWidth="1"/>
    <col min="2" max="2" width="13.5703125" style="21" customWidth="1"/>
    <col min="3" max="6" width="9.140625" style="21"/>
    <col min="7" max="7" width="9.7109375" style="21" bestFit="1" customWidth="1"/>
    <col min="8" max="8" width="9.7109375" style="21" customWidth="1"/>
    <col min="9" max="10" width="9.7109375" style="21" bestFit="1" customWidth="1"/>
    <col min="11" max="11" width="25.7109375" style="23" customWidth="1"/>
    <col min="12" max="16384" width="9.140625" style="21"/>
  </cols>
  <sheetData>
    <row r="1" spans="1:11">
      <c r="A1" s="19"/>
      <c r="B1" s="20"/>
      <c r="C1" s="20"/>
      <c r="D1" s="20"/>
      <c r="E1" s="20"/>
      <c r="F1" s="20"/>
      <c r="G1" s="20"/>
      <c r="H1" s="20"/>
      <c r="I1" s="20"/>
      <c r="J1" s="20"/>
      <c r="K1" s="19"/>
    </row>
    <row r="2" spans="1:11" s="76" customFormat="1" ht="30" customHeight="1">
      <c r="A2" s="186" t="s">
        <v>53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>
      <c r="A3" s="187" t="s">
        <v>15</v>
      </c>
      <c r="B3" s="188" t="s">
        <v>29</v>
      </c>
      <c r="C3" s="188" t="s">
        <v>30</v>
      </c>
      <c r="D3" s="188"/>
      <c r="E3" s="188"/>
      <c r="F3" s="188"/>
      <c r="G3" s="188"/>
      <c r="H3" s="188"/>
      <c r="I3" s="188"/>
      <c r="J3" s="188"/>
      <c r="K3" s="187" t="s">
        <v>31</v>
      </c>
    </row>
    <row r="4" spans="1:11">
      <c r="A4" s="187"/>
      <c r="B4" s="188"/>
      <c r="C4" s="188"/>
      <c r="D4" s="188"/>
      <c r="E4" s="188"/>
      <c r="F4" s="188"/>
      <c r="G4" s="188"/>
      <c r="H4" s="188"/>
      <c r="I4" s="188"/>
      <c r="J4" s="188"/>
      <c r="K4" s="187"/>
    </row>
    <row r="5" spans="1:11" ht="72">
      <c r="A5" s="187"/>
      <c r="B5" s="188"/>
      <c r="C5" s="22" t="s">
        <v>18</v>
      </c>
      <c r="D5" s="22" t="s">
        <v>32</v>
      </c>
      <c r="E5" s="22" t="s">
        <v>19</v>
      </c>
      <c r="F5" s="22" t="s">
        <v>20</v>
      </c>
      <c r="G5" s="159" t="s">
        <v>63</v>
      </c>
      <c r="H5" s="159" t="s">
        <v>80</v>
      </c>
      <c r="I5" s="159" t="s">
        <v>105</v>
      </c>
      <c r="J5" s="145" t="s">
        <v>81</v>
      </c>
      <c r="K5" s="187"/>
    </row>
    <row r="6" spans="1:11" ht="84">
      <c r="A6" s="24" t="s">
        <v>83</v>
      </c>
      <c r="B6" s="22"/>
      <c r="C6" s="62"/>
      <c r="D6" s="84"/>
      <c r="E6" s="84"/>
      <c r="F6" s="84"/>
      <c r="G6" s="15">
        <f>SUM(G8+G11)</f>
        <v>115.10000000000001</v>
      </c>
      <c r="H6" s="15">
        <f>SUM(H8+H11)</f>
        <v>115.10000000000001</v>
      </c>
      <c r="I6" s="127">
        <f>SUM(I8+I11)</f>
        <v>115.10000000000001</v>
      </c>
      <c r="J6" s="15">
        <f t="shared" ref="J6:J11" si="0">SUM(G6:I6)</f>
        <v>345.3</v>
      </c>
      <c r="K6" s="140"/>
    </row>
    <row r="7" spans="1:11" ht="50.25" customHeight="1">
      <c r="A7" s="24" t="s">
        <v>40</v>
      </c>
      <c r="B7" s="25" t="s">
        <v>23</v>
      </c>
      <c r="C7" s="62"/>
      <c r="D7" s="84"/>
      <c r="E7" s="84"/>
      <c r="F7" s="84"/>
      <c r="G7" s="15">
        <f>SUM(G8+G11)</f>
        <v>115.10000000000001</v>
      </c>
      <c r="H7" s="108">
        <f>SUM(H8+H11)</f>
        <v>115.10000000000001</v>
      </c>
      <c r="I7" s="108">
        <f>SUM(I8+I11)</f>
        <v>115.10000000000001</v>
      </c>
      <c r="J7" s="138">
        <f t="shared" si="0"/>
        <v>345.3</v>
      </c>
      <c r="K7" s="111" t="s">
        <v>54</v>
      </c>
    </row>
    <row r="8" spans="1:11" ht="36">
      <c r="A8" s="24" t="s">
        <v>97</v>
      </c>
      <c r="B8" s="25" t="s">
        <v>23</v>
      </c>
      <c r="C8" s="63" t="s">
        <v>26</v>
      </c>
      <c r="D8" s="117" t="s">
        <v>57</v>
      </c>
      <c r="E8" s="117" t="s">
        <v>64</v>
      </c>
      <c r="F8" s="117" t="s">
        <v>67</v>
      </c>
      <c r="G8" s="15">
        <f>SUM(G9+G10)</f>
        <v>99.9</v>
      </c>
      <c r="H8" s="108">
        <f>SUM(H9+H10)</f>
        <v>99.9</v>
      </c>
      <c r="I8" s="108">
        <f>SUM(I9+I10)</f>
        <v>99.9</v>
      </c>
      <c r="J8" s="138">
        <f t="shared" si="0"/>
        <v>299.70000000000005</v>
      </c>
      <c r="K8" s="110" t="s">
        <v>41</v>
      </c>
    </row>
    <row r="9" spans="1:11" ht="166.5" customHeight="1">
      <c r="A9" s="71" t="s">
        <v>116</v>
      </c>
      <c r="B9" s="78" t="s">
        <v>23</v>
      </c>
      <c r="C9" s="79"/>
      <c r="D9" s="80"/>
      <c r="E9" s="80"/>
      <c r="F9" s="80"/>
      <c r="G9" s="153">
        <v>45.9</v>
      </c>
      <c r="H9" s="153">
        <v>45.9</v>
      </c>
      <c r="I9" s="154">
        <v>45.9</v>
      </c>
      <c r="J9" s="155">
        <f t="shared" si="0"/>
        <v>137.69999999999999</v>
      </c>
      <c r="K9" s="112" t="s">
        <v>44</v>
      </c>
    </row>
    <row r="10" spans="1:11" ht="36">
      <c r="A10" s="24" t="s">
        <v>98</v>
      </c>
      <c r="B10" s="25" t="s">
        <v>23</v>
      </c>
      <c r="C10" s="63"/>
      <c r="D10" s="84"/>
      <c r="E10" s="84"/>
      <c r="F10" s="84"/>
      <c r="G10" s="15">
        <v>54</v>
      </c>
      <c r="H10" s="15">
        <v>54</v>
      </c>
      <c r="I10" s="109">
        <v>54</v>
      </c>
      <c r="J10" s="113">
        <f t="shared" si="0"/>
        <v>162</v>
      </c>
      <c r="K10" s="112" t="s">
        <v>43</v>
      </c>
    </row>
    <row r="11" spans="1:11" ht="80.25" customHeight="1">
      <c r="A11" s="24" t="s">
        <v>99</v>
      </c>
      <c r="B11" s="25" t="s">
        <v>23</v>
      </c>
      <c r="C11" s="63" t="s">
        <v>26</v>
      </c>
      <c r="D11" s="117" t="s">
        <v>66</v>
      </c>
      <c r="E11" s="117" t="s">
        <v>65</v>
      </c>
      <c r="F11" s="117" t="s">
        <v>67</v>
      </c>
      <c r="G11" s="15">
        <v>15.2</v>
      </c>
      <c r="H11" s="108">
        <v>15.2</v>
      </c>
      <c r="I11" s="15">
        <v>15.2</v>
      </c>
      <c r="J11" s="138">
        <f t="shared" si="0"/>
        <v>45.599999999999994</v>
      </c>
      <c r="K11" s="112" t="s">
        <v>42</v>
      </c>
    </row>
    <row r="12" spans="1:11" ht="36">
      <c r="A12" s="24" t="s">
        <v>100</v>
      </c>
      <c r="B12" s="25" t="s">
        <v>23</v>
      </c>
      <c r="C12" s="61"/>
      <c r="D12" s="84"/>
      <c r="E12" s="84"/>
      <c r="F12" s="84"/>
      <c r="G12" s="15">
        <v>15.2</v>
      </c>
      <c r="H12" s="15">
        <v>15.2</v>
      </c>
      <c r="I12" s="15">
        <v>15.2</v>
      </c>
      <c r="J12" s="15">
        <f>+I12+H12+G12</f>
        <v>45.599999999999994</v>
      </c>
      <c r="K12" s="112" t="s">
        <v>42</v>
      </c>
    </row>
    <row r="13" spans="1:11" ht="36">
      <c r="A13" s="87" t="s">
        <v>33</v>
      </c>
      <c r="B13" s="88" t="s">
        <v>23</v>
      </c>
      <c r="C13" s="89"/>
      <c r="D13" s="89"/>
      <c r="E13" s="89"/>
      <c r="F13" s="89"/>
      <c r="G13" s="90">
        <v>115.1</v>
      </c>
      <c r="H13" s="90">
        <v>115.1</v>
      </c>
      <c r="I13" s="90">
        <v>115.1</v>
      </c>
      <c r="J13" s="90">
        <f>+I13+H13+G13</f>
        <v>345.29999999999995</v>
      </c>
      <c r="K13" s="91"/>
    </row>
  </sheetData>
  <mergeCells count="7">
    <mergeCell ref="A2:K2"/>
    <mergeCell ref="K3:K5"/>
    <mergeCell ref="A3:A5"/>
    <mergeCell ref="B3:B5"/>
    <mergeCell ref="C3:F4"/>
    <mergeCell ref="G3:J3"/>
    <mergeCell ref="G4:J4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M30"/>
  <sheetViews>
    <sheetView view="pageBreakPreview" topLeftCell="A7" zoomScaleNormal="100" zoomScaleSheetLayoutView="100" workbookViewId="0">
      <selection activeCell="K7" sqref="K7:K8"/>
    </sheetView>
  </sheetViews>
  <sheetFormatPr defaultRowHeight="12.75"/>
  <cols>
    <col min="1" max="1" width="5.7109375" style="16" customWidth="1"/>
    <col min="2" max="2" width="35.5703125" style="16" customWidth="1"/>
    <col min="3" max="3" width="14.42578125" style="16" customWidth="1"/>
    <col min="4" max="11" width="9.140625" style="16"/>
    <col min="12" max="12" width="21.7109375" style="16" customWidth="1"/>
    <col min="13" max="16384" width="9.140625" style="16"/>
  </cols>
  <sheetData>
    <row r="1" spans="1:13" ht="15.75">
      <c r="A1" s="197" t="s">
        <v>53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3" spans="1:13">
      <c r="A3" s="203" t="s">
        <v>35</v>
      </c>
      <c r="B3" s="204" t="s">
        <v>15</v>
      </c>
      <c r="C3" s="202" t="s">
        <v>29</v>
      </c>
      <c r="D3" s="202" t="s">
        <v>30</v>
      </c>
      <c r="E3" s="202"/>
      <c r="F3" s="202"/>
      <c r="G3" s="202"/>
      <c r="H3" s="203"/>
      <c r="I3" s="203"/>
      <c r="J3" s="203"/>
      <c r="K3" s="203"/>
      <c r="L3" s="204" t="s">
        <v>31</v>
      </c>
    </row>
    <row r="4" spans="1:13">
      <c r="A4" s="203"/>
      <c r="B4" s="204"/>
      <c r="C4" s="202"/>
      <c r="D4" s="202"/>
      <c r="E4" s="202"/>
      <c r="F4" s="202"/>
      <c r="G4" s="202"/>
      <c r="H4" s="203"/>
      <c r="I4" s="203"/>
      <c r="J4" s="203"/>
      <c r="K4" s="203"/>
      <c r="L4" s="204"/>
    </row>
    <row r="5" spans="1:13" ht="89.25">
      <c r="A5" s="203"/>
      <c r="B5" s="204"/>
      <c r="C5" s="202"/>
      <c r="D5" s="17" t="s">
        <v>18</v>
      </c>
      <c r="E5" s="17" t="s">
        <v>32</v>
      </c>
      <c r="F5" s="17" t="s">
        <v>19</v>
      </c>
      <c r="G5" s="17" t="s">
        <v>20</v>
      </c>
      <c r="H5" s="160" t="s">
        <v>63</v>
      </c>
      <c r="I5" s="160" t="s">
        <v>80</v>
      </c>
      <c r="J5" s="160" t="s">
        <v>105</v>
      </c>
      <c r="K5" s="147" t="s">
        <v>81</v>
      </c>
      <c r="L5" s="204"/>
    </row>
    <row r="6" spans="1:13" ht="51">
      <c r="A6" s="18">
        <v>1</v>
      </c>
      <c r="B6" s="70" t="s">
        <v>45</v>
      </c>
      <c r="C6" s="38" t="s">
        <v>23</v>
      </c>
      <c r="D6" s="84"/>
      <c r="E6" s="84"/>
      <c r="F6" s="84"/>
      <c r="G6" s="84"/>
      <c r="H6" s="127">
        <f>SUM(H7+H9)</f>
        <v>744.1</v>
      </c>
      <c r="I6" s="127">
        <f t="shared" ref="I6:J6" si="0">SUM(I7+I9)</f>
        <v>744.11</v>
      </c>
      <c r="J6" s="127">
        <f t="shared" si="0"/>
        <v>744.1</v>
      </c>
      <c r="K6" s="15">
        <f>SUM(H6:J6)</f>
        <v>2232.31</v>
      </c>
      <c r="L6" s="135"/>
      <c r="M6" s="29"/>
    </row>
    <row r="7" spans="1:13">
      <c r="A7" s="202">
        <v>2</v>
      </c>
      <c r="B7" s="206" t="s">
        <v>46</v>
      </c>
      <c r="C7" s="204" t="s">
        <v>23</v>
      </c>
      <c r="D7" s="205"/>
      <c r="E7" s="205"/>
      <c r="F7" s="205"/>
      <c r="G7" s="205"/>
      <c r="H7" s="198">
        <f>SUM(H10+H17)</f>
        <v>112</v>
      </c>
      <c r="I7" s="198">
        <f t="shared" ref="I7:J7" si="1">SUM(I10+I17)</f>
        <v>112.01</v>
      </c>
      <c r="J7" s="198">
        <f t="shared" si="1"/>
        <v>112</v>
      </c>
      <c r="K7" s="199">
        <f>SUM(H7:J8)</f>
        <v>336.01</v>
      </c>
      <c r="L7" s="200" t="s">
        <v>47</v>
      </c>
    </row>
    <row r="8" spans="1:13" ht="38.25" customHeight="1">
      <c r="A8" s="202"/>
      <c r="B8" s="207"/>
      <c r="C8" s="204"/>
      <c r="D8" s="205"/>
      <c r="E8" s="205"/>
      <c r="F8" s="205"/>
      <c r="G8" s="205"/>
      <c r="H8" s="198"/>
      <c r="I8" s="198"/>
      <c r="J8" s="198"/>
      <c r="K8" s="199"/>
      <c r="L8" s="201"/>
    </row>
    <row r="9" spans="1:13" ht="44.25" customHeight="1">
      <c r="A9" s="125">
        <v>3</v>
      </c>
      <c r="B9" s="151" t="s">
        <v>86</v>
      </c>
      <c r="C9" s="130" t="s">
        <v>23</v>
      </c>
      <c r="D9" s="124"/>
      <c r="E9" s="124" t="s">
        <v>56</v>
      </c>
      <c r="F9" s="131" t="s">
        <v>77</v>
      </c>
      <c r="G9" s="131" t="s">
        <v>69</v>
      </c>
      <c r="H9" s="134">
        <v>632.1</v>
      </c>
      <c r="I9" s="123">
        <v>632.1</v>
      </c>
      <c r="J9" s="127">
        <v>632.1</v>
      </c>
      <c r="K9" s="133">
        <f>SUM(H9+I9+J9)</f>
        <v>1896.3000000000002</v>
      </c>
      <c r="L9" s="128"/>
    </row>
    <row r="10" spans="1:13" ht="81.75" customHeight="1">
      <c r="A10" s="33">
        <v>4</v>
      </c>
      <c r="B10" s="150" t="s">
        <v>85</v>
      </c>
      <c r="C10" s="96" t="s">
        <v>23</v>
      </c>
      <c r="D10" s="117" t="s">
        <v>26</v>
      </c>
      <c r="E10" s="117" t="s">
        <v>56</v>
      </c>
      <c r="F10" s="117" t="s">
        <v>68</v>
      </c>
      <c r="G10" s="84"/>
      <c r="H10" s="15">
        <f>SUM(H11+H12)</f>
        <v>77.5</v>
      </c>
      <c r="I10" s="127">
        <f t="shared" ref="I10:J10" si="2">SUM(I11+I12)</f>
        <v>77.510000000000005</v>
      </c>
      <c r="J10" s="127">
        <f t="shared" si="2"/>
        <v>77.5</v>
      </c>
      <c r="K10" s="99">
        <f>SUM(H10:J10)</f>
        <v>232.51</v>
      </c>
      <c r="L10" s="152" t="s">
        <v>48</v>
      </c>
      <c r="M10" s="98"/>
    </row>
    <row r="11" spans="1:13" ht="38.25">
      <c r="A11" s="97">
        <v>5</v>
      </c>
      <c r="B11" s="122" t="s">
        <v>78</v>
      </c>
      <c r="C11" s="96" t="s">
        <v>23</v>
      </c>
      <c r="D11" s="117" t="s">
        <v>26</v>
      </c>
      <c r="E11" s="117" t="s">
        <v>56</v>
      </c>
      <c r="F11" s="117" t="s">
        <v>68</v>
      </c>
      <c r="G11" s="117" t="s">
        <v>69</v>
      </c>
      <c r="H11" s="15">
        <v>65</v>
      </c>
      <c r="I11" s="99">
        <v>65</v>
      </c>
      <c r="J11" s="107">
        <v>65</v>
      </c>
      <c r="K11" s="15">
        <f>J11+I11+H11</f>
        <v>195</v>
      </c>
      <c r="L11" s="132"/>
    </row>
    <row r="12" spans="1:13" ht="38.25">
      <c r="A12" s="97">
        <v>6</v>
      </c>
      <c r="B12" s="150" t="s">
        <v>87</v>
      </c>
      <c r="C12" s="36" t="s">
        <v>23</v>
      </c>
      <c r="D12" s="117" t="s">
        <v>26</v>
      </c>
      <c r="E12" s="117" t="s">
        <v>56</v>
      </c>
      <c r="F12" s="117" t="s">
        <v>68</v>
      </c>
      <c r="G12" s="117" t="s">
        <v>67</v>
      </c>
      <c r="H12" s="15">
        <f>SUM(H14+H15+H16)</f>
        <v>12.5</v>
      </c>
      <c r="I12" s="99">
        <v>12.51</v>
      </c>
      <c r="J12" s="107">
        <v>12.5</v>
      </c>
      <c r="K12" s="108">
        <f>SUM(H12:J12)</f>
        <v>37.51</v>
      </c>
      <c r="L12" s="136"/>
    </row>
    <row r="13" spans="1:13">
      <c r="A13" s="64"/>
      <c r="B13" s="67" t="s">
        <v>5</v>
      </c>
      <c r="C13" s="70"/>
      <c r="D13" s="84"/>
      <c r="E13" s="84"/>
      <c r="F13" s="84"/>
      <c r="G13" s="84"/>
      <c r="H13" s="15"/>
      <c r="I13" s="15"/>
      <c r="J13" s="15"/>
      <c r="K13" s="15"/>
      <c r="L13" s="72"/>
    </row>
    <row r="14" spans="1:13" ht="38.25">
      <c r="A14" s="33">
        <v>7</v>
      </c>
      <c r="B14" s="151" t="s">
        <v>88</v>
      </c>
      <c r="C14" s="34" t="s">
        <v>23</v>
      </c>
      <c r="D14" s="84"/>
      <c r="E14" s="84"/>
      <c r="F14" s="84"/>
      <c r="G14" s="84"/>
      <c r="H14" s="15">
        <v>12.5</v>
      </c>
      <c r="I14" s="15">
        <v>12.5</v>
      </c>
      <c r="J14" s="15">
        <v>12.5</v>
      </c>
      <c r="K14" s="108">
        <f>SUM(H14:J14)</f>
        <v>37.5</v>
      </c>
      <c r="L14" s="137"/>
    </row>
    <row r="15" spans="1:13" ht="38.25">
      <c r="A15" s="97">
        <v>8</v>
      </c>
      <c r="B15" s="77" t="s">
        <v>89</v>
      </c>
      <c r="C15" s="34" t="s">
        <v>23</v>
      </c>
      <c r="D15" s="84"/>
      <c r="E15" s="84"/>
      <c r="F15" s="84"/>
      <c r="G15" s="84"/>
      <c r="H15" s="99">
        <v>0</v>
      </c>
      <c r="I15" s="99">
        <v>0</v>
      </c>
      <c r="J15" s="15">
        <v>0</v>
      </c>
      <c r="K15" s="108">
        <f>SUM(H15:J15)</f>
        <v>0</v>
      </c>
      <c r="L15" s="137"/>
    </row>
    <row r="16" spans="1:13" ht="51">
      <c r="A16" s="97">
        <v>9</v>
      </c>
      <c r="B16" s="151" t="s">
        <v>90</v>
      </c>
      <c r="C16" s="34" t="s">
        <v>23</v>
      </c>
      <c r="D16" s="84"/>
      <c r="E16" s="84"/>
      <c r="F16" s="84"/>
      <c r="G16" s="84"/>
      <c r="H16" s="15">
        <v>0</v>
      </c>
      <c r="I16" s="15">
        <v>0</v>
      </c>
      <c r="J16" s="15">
        <v>0</v>
      </c>
      <c r="K16" s="108">
        <f>SUM(H16:J16)</f>
        <v>0</v>
      </c>
      <c r="L16" s="137"/>
    </row>
    <row r="17" spans="1:12" ht="51">
      <c r="A17" s="97">
        <v>10</v>
      </c>
      <c r="B17" s="151" t="s">
        <v>91</v>
      </c>
      <c r="C17" s="34" t="s">
        <v>23</v>
      </c>
      <c r="D17" s="117" t="s">
        <v>26</v>
      </c>
      <c r="E17" s="117" t="s">
        <v>66</v>
      </c>
      <c r="F17" s="117" t="s">
        <v>70</v>
      </c>
      <c r="G17" s="118" t="s">
        <v>71</v>
      </c>
      <c r="H17" s="15">
        <v>34.5</v>
      </c>
      <c r="I17" s="109">
        <v>34.5</v>
      </c>
      <c r="J17" s="99">
        <v>34.5</v>
      </c>
      <c r="K17" s="99">
        <f>SUM(H17:J17)</f>
        <v>103.5</v>
      </c>
      <c r="L17" s="106" t="s">
        <v>49</v>
      </c>
    </row>
    <row r="18" spans="1:12" ht="51">
      <c r="A18" s="97">
        <v>11</v>
      </c>
      <c r="B18" s="129" t="s">
        <v>79</v>
      </c>
      <c r="C18" s="34" t="s">
        <v>23</v>
      </c>
      <c r="D18" s="84"/>
      <c r="E18" s="84"/>
      <c r="F18" s="84"/>
      <c r="G18" s="84"/>
      <c r="H18" s="15">
        <v>34.5</v>
      </c>
      <c r="I18" s="109">
        <v>34.5</v>
      </c>
      <c r="J18" s="15">
        <v>34.5</v>
      </c>
      <c r="K18" s="15">
        <f>SUM(H18:J18)</f>
        <v>103.5</v>
      </c>
      <c r="L18" s="141"/>
    </row>
    <row r="19" spans="1:12" ht="15" customHeight="1">
      <c r="A19" s="191">
        <v>12</v>
      </c>
      <c r="B19" s="191" t="s">
        <v>62</v>
      </c>
      <c r="C19" s="193"/>
      <c r="D19" s="195"/>
      <c r="E19" s="195"/>
      <c r="F19" s="195"/>
      <c r="G19" s="195"/>
      <c r="H19" s="189">
        <v>112</v>
      </c>
      <c r="I19" s="189">
        <v>112</v>
      </c>
      <c r="J19" s="189">
        <v>112</v>
      </c>
      <c r="K19" s="189">
        <f>J19+I19+H19</f>
        <v>336</v>
      </c>
      <c r="L19" s="193"/>
    </row>
    <row r="20" spans="1:12">
      <c r="A20" s="192"/>
      <c r="B20" s="192"/>
      <c r="C20" s="194"/>
      <c r="D20" s="196"/>
      <c r="E20" s="196"/>
      <c r="F20" s="196"/>
      <c r="G20" s="196"/>
      <c r="H20" s="190"/>
      <c r="I20" s="190"/>
      <c r="J20" s="190"/>
      <c r="K20" s="190"/>
      <c r="L20" s="194"/>
    </row>
    <row r="21" spans="1:1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</row>
    <row r="22" spans="1:12">
      <c r="A22" s="43"/>
      <c r="B22" s="42"/>
      <c r="C22" s="44"/>
      <c r="D22" s="45"/>
      <c r="E22" s="41"/>
      <c r="F22" s="41"/>
      <c r="G22" s="41"/>
      <c r="H22" s="29"/>
      <c r="I22" s="29"/>
      <c r="J22" s="29"/>
      <c r="K22" s="29"/>
      <c r="L22" s="46"/>
    </row>
    <row r="23" spans="1:12">
      <c r="A23" s="43"/>
      <c r="B23" s="42"/>
      <c r="C23" s="44"/>
      <c r="D23" s="45"/>
      <c r="E23" s="41"/>
      <c r="F23" s="41"/>
      <c r="G23" s="41"/>
      <c r="H23" s="29"/>
      <c r="I23" s="29"/>
      <c r="J23" s="29"/>
      <c r="K23" s="29"/>
      <c r="L23" s="46"/>
    </row>
    <row r="24" spans="1:12">
      <c r="A24" s="43"/>
      <c r="B24" s="42"/>
      <c r="C24" s="44"/>
      <c r="D24" s="45"/>
      <c r="E24" s="41"/>
      <c r="F24" s="41"/>
      <c r="G24" s="41"/>
      <c r="H24" s="29"/>
      <c r="I24" s="29"/>
      <c r="J24" s="29"/>
      <c r="K24" s="29"/>
      <c r="L24" s="46"/>
    </row>
    <row r="25" spans="1:12">
      <c r="A25" s="43"/>
      <c r="B25" s="42"/>
      <c r="C25" s="44"/>
      <c r="D25" s="45"/>
      <c r="E25" s="41"/>
      <c r="F25" s="41"/>
      <c r="G25" s="41"/>
      <c r="H25" s="29"/>
      <c r="I25" s="29"/>
      <c r="J25" s="29"/>
      <c r="K25" s="29"/>
      <c r="L25" s="46"/>
    </row>
    <row r="26" spans="1:12">
      <c r="B26" s="42"/>
      <c r="C26" s="44"/>
      <c r="D26" s="45"/>
      <c r="E26" s="41"/>
      <c r="F26" s="41"/>
      <c r="G26" s="41"/>
      <c r="H26" s="29"/>
      <c r="I26" s="29"/>
      <c r="J26" s="29"/>
      <c r="K26" s="29"/>
      <c r="L26" s="46"/>
    </row>
    <row r="27" spans="1:12">
      <c r="A27" s="43"/>
      <c r="B27" s="42"/>
      <c r="C27" s="44"/>
      <c r="D27" s="45"/>
      <c r="E27" s="41"/>
      <c r="F27" s="41"/>
      <c r="G27" s="41"/>
      <c r="H27" s="29"/>
      <c r="I27" s="29"/>
      <c r="J27" s="29"/>
      <c r="K27" s="29"/>
      <c r="L27" s="46"/>
    </row>
    <row r="28" spans="1:12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</row>
    <row r="29" spans="1:12">
      <c r="A29" s="43"/>
      <c r="B29" s="42"/>
      <c r="C29" s="44"/>
      <c r="D29" s="45"/>
      <c r="E29" s="41"/>
      <c r="F29" s="41"/>
      <c r="G29" s="41"/>
      <c r="H29" s="29"/>
      <c r="I29" s="29"/>
      <c r="J29" s="29"/>
      <c r="K29" s="29"/>
      <c r="L29" s="46"/>
    </row>
    <row r="30" spans="1:12">
      <c r="A30" s="43"/>
      <c r="B30" s="42"/>
      <c r="C30" s="44"/>
      <c r="D30" s="45"/>
      <c r="E30" s="41"/>
      <c r="F30" s="41"/>
      <c r="G30" s="41"/>
      <c r="H30" s="29"/>
      <c r="I30" s="29"/>
      <c r="J30" s="29"/>
      <c r="K30" s="29"/>
      <c r="L30" s="46"/>
    </row>
  </sheetData>
  <mergeCells count="32">
    <mergeCell ref="I7:I8"/>
    <mergeCell ref="G7:G8"/>
    <mergeCell ref="A7:A8"/>
    <mergeCell ref="C7:C8"/>
    <mergeCell ref="D7:D8"/>
    <mergeCell ref="E7:E8"/>
    <mergeCell ref="F7:F8"/>
    <mergeCell ref="B7:B8"/>
    <mergeCell ref="K19:K20"/>
    <mergeCell ref="L19:L20"/>
    <mergeCell ref="A19:A20"/>
    <mergeCell ref="A1:L1"/>
    <mergeCell ref="H7:H8"/>
    <mergeCell ref="J7:J8"/>
    <mergeCell ref="K7:K8"/>
    <mergeCell ref="L7:L8"/>
    <mergeCell ref="C3:C5"/>
    <mergeCell ref="D3:G4"/>
    <mergeCell ref="H3:K3"/>
    <mergeCell ref="H4:K4"/>
    <mergeCell ref="L3:L5"/>
    <mergeCell ref="A3:A5"/>
    <mergeCell ref="B3:B5"/>
    <mergeCell ref="G19:G20"/>
    <mergeCell ref="H19:H20"/>
    <mergeCell ref="I19:I20"/>
    <mergeCell ref="J19:J20"/>
    <mergeCell ref="B19:B20"/>
    <mergeCell ref="C19:C20"/>
    <mergeCell ref="D19:D20"/>
    <mergeCell ref="E19:E20"/>
    <mergeCell ref="F19:F20"/>
  </mergeCells>
  <pageMargins left="0.7" right="0.7" top="0.75" bottom="0.75" header="0.3" footer="0.3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N20"/>
  <sheetViews>
    <sheetView view="pageBreakPreview" topLeftCell="A14" zoomScale="80" zoomScaleNormal="84" zoomScaleSheetLayoutView="80" workbookViewId="0">
      <selection activeCell="B12" sqref="B12"/>
    </sheetView>
  </sheetViews>
  <sheetFormatPr defaultRowHeight="12.75"/>
  <cols>
    <col min="1" max="1" width="1.85546875" style="29" customWidth="1"/>
    <col min="2" max="2" width="41" style="29" customWidth="1"/>
    <col min="3" max="3" width="13.85546875" style="29" customWidth="1"/>
    <col min="4" max="4" width="7.85546875" style="29" customWidth="1"/>
    <col min="5" max="5" width="8.28515625" style="29" customWidth="1"/>
    <col min="6" max="6" width="9.140625" style="29"/>
    <col min="7" max="7" width="10" style="29" customWidth="1"/>
    <col min="8" max="8" width="9.42578125" style="29" bestFit="1" customWidth="1"/>
    <col min="9" max="10" width="9.28515625" style="29" bestFit="1" customWidth="1"/>
    <col min="11" max="11" width="10.7109375" style="29" bestFit="1" customWidth="1"/>
    <col min="12" max="14" width="24" style="29" customWidth="1"/>
    <col min="15" max="16384" width="9.140625" style="29"/>
  </cols>
  <sheetData>
    <row r="1" spans="2:14" ht="24" customHeight="1">
      <c r="B1" s="208" t="s">
        <v>50</v>
      </c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39"/>
      <c r="N1" s="39"/>
    </row>
    <row r="2" spans="2:14" ht="15.75">
      <c r="B2" s="186" t="s">
        <v>53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2:14">
      <c r="B3" s="203" t="s">
        <v>15</v>
      </c>
      <c r="C3" s="203" t="s">
        <v>29</v>
      </c>
      <c r="D3" s="203" t="s">
        <v>30</v>
      </c>
      <c r="E3" s="203"/>
      <c r="F3" s="203"/>
      <c r="G3" s="203"/>
      <c r="H3" s="203"/>
      <c r="I3" s="203"/>
      <c r="J3" s="203"/>
      <c r="K3" s="203"/>
      <c r="L3" s="203" t="s">
        <v>31</v>
      </c>
      <c r="M3" s="47"/>
      <c r="N3" s="47"/>
    </row>
    <row r="4" spans="2:14" ht="26.25" customHeight="1"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47"/>
      <c r="N4" s="47"/>
    </row>
    <row r="5" spans="2:14" ht="29.25" customHeight="1">
      <c r="B5" s="203"/>
      <c r="C5" s="203"/>
      <c r="D5" s="18" t="s">
        <v>18</v>
      </c>
      <c r="E5" s="18" t="s">
        <v>32</v>
      </c>
      <c r="F5" s="18" t="s">
        <v>19</v>
      </c>
      <c r="G5" s="18" t="s">
        <v>20</v>
      </c>
      <c r="H5" s="161" t="s">
        <v>63</v>
      </c>
      <c r="I5" s="161" t="s">
        <v>80</v>
      </c>
      <c r="J5" s="161" t="s">
        <v>105</v>
      </c>
      <c r="K5" s="148" t="s">
        <v>81</v>
      </c>
      <c r="L5" s="203"/>
      <c r="M5" s="47"/>
      <c r="N5" s="47"/>
    </row>
    <row r="6" spans="2:14" ht="45" customHeight="1">
      <c r="B6" s="35" t="s">
        <v>38</v>
      </c>
      <c r="C6" s="143" t="s">
        <v>23</v>
      </c>
      <c r="D6" s="85" t="s">
        <v>26</v>
      </c>
      <c r="E6" s="86" t="s">
        <v>57</v>
      </c>
      <c r="F6" s="86" t="s">
        <v>60</v>
      </c>
      <c r="G6" s="83"/>
      <c r="H6" s="5">
        <f>SUM(H12++H11+H10+H8+H9+H19)</f>
        <v>18940.700000000004</v>
      </c>
      <c r="I6" s="5">
        <f>SUM(I12++I11+I10+I8+I9+I19)</f>
        <v>17700.8</v>
      </c>
      <c r="J6" s="5">
        <f>SUM(J12++J11+J10+J8+J9+J19)</f>
        <v>17692.8</v>
      </c>
      <c r="K6" s="5">
        <f>SUM(K12++K11+K10+K8+K9+K19)</f>
        <v>53730.6</v>
      </c>
      <c r="L6" s="18"/>
      <c r="M6" s="47"/>
      <c r="N6" s="47"/>
    </row>
    <row r="7" spans="2:14" ht="69" customHeight="1">
      <c r="B7" s="35" t="s">
        <v>51</v>
      </c>
      <c r="C7" s="26" t="s">
        <v>23</v>
      </c>
      <c r="D7" s="84"/>
      <c r="E7" s="84"/>
      <c r="F7" s="84"/>
      <c r="G7" s="84"/>
      <c r="H7" s="5"/>
      <c r="I7" s="5"/>
      <c r="J7" s="100"/>
      <c r="K7" s="6"/>
      <c r="L7" s="27" t="s">
        <v>52</v>
      </c>
      <c r="M7" s="48"/>
      <c r="N7" s="48"/>
    </row>
    <row r="8" spans="2:14" ht="69" customHeight="1">
      <c r="B8" s="104" t="s">
        <v>72</v>
      </c>
      <c r="C8" s="103"/>
      <c r="D8" s="156" t="s">
        <v>26</v>
      </c>
      <c r="E8" s="156" t="s">
        <v>57</v>
      </c>
      <c r="F8" s="156" t="s">
        <v>95</v>
      </c>
      <c r="G8" s="156" t="s">
        <v>96</v>
      </c>
      <c r="H8" s="114">
        <v>164.2</v>
      </c>
      <c r="I8" s="5">
        <v>0</v>
      </c>
      <c r="J8" s="100">
        <v>0</v>
      </c>
      <c r="K8" s="6">
        <v>164.2</v>
      </c>
      <c r="L8" s="105"/>
      <c r="M8" s="48"/>
      <c r="N8" s="48"/>
    </row>
    <row r="9" spans="2:14" ht="69" customHeight="1">
      <c r="B9" s="104" t="s">
        <v>107</v>
      </c>
      <c r="C9" s="166"/>
      <c r="D9" s="165" t="s">
        <v>26</v>
      </c>
      <c r="E9" s="165" t="s">
        <v>57</v>
      </c>
      <c r="F9" s="165" t="s">
        <v>106</v>
      </c>
      <c r="G9" s="165" t="s">
        <v>74</v>
      </c>
      <c r="H9" s="114">
        <v>603.70000000000005</v>
      </c>
      <c r="I9" s="5"/>
      <c r="J9" s="100"/>
      <c r="K9" s="6"/>
      <c r="L9" s="105"/>
      <c r="M9" s="48"/>
      <c r="N9" s="48"/>
    </row>
    <row r="10" spans="2:14" ht="69.75" customHeight="1">
      <c r="B10" s="104" t="s">
        <v>108</v>
      </c>
      <c r="C10" s="103"/>
      <c r="D10" s="102"/>
      <c r="E10" s="102"/>
      <c r="F10" s="102"/>
      <c r="G10" s="102"/>
      <c r="H10" s="114"/>
      <c r="I10" s="5">
        <v>0</v>
      </c>
      <c r="J10" s="100">
        <v>0</v>
      </c>
      <c r="K10" s="6">
        <f>SUM(H10+I10+J10)</f>
        <v>0</v>
      </c>
      <c r="L10" s="105"/>
      <c r="M10" s="48"/>
      <c r="N10" s="48"/>
    </row>
    <row r="11" spans="2:14" ht="69.75" customHeight="1">
      <c r="B11" s="104" t="s">
        <v>109</v>
      </c>
      <c r="C11" s="126"/>
      <c r="D11" s="124" t="s">
        <v>26</v>
      </c>
      <c r="E11" s="124" t="s">
        <v>57</v>
      </c>
      <c r="F11" s="131" t="s">
        <v>76</v>
      </c>
      <c r="G11" s="131" t="s">
        <v>67</v>
      </c>
      <c r="H11" s="114">
        <v>365</v>
      </c>
      <c r="I11" s="5">
        <v>110</v>
      </c>
      <c r="J11" s="100">
        <v>102</v>
      </c>
      <c r="K11" s="6">
        <f>SUM(H11+I11+J11)</f>
        <v>577</v>
      </c>
      <c r="L11" s="105"/>
      <c r="M11" s="48"/>
      <c r="N11" s="48"/>
    </row>
    <row r="12" spans="2:14" ht="39.75" customHeight="1">
      <c r="B12" s="104" t="s">
        <v>110</v>
      </c>
      <c r="C12" s="104" t="s">
        <v>23</v>
      </c>
      <c r="D12" s="86" t="s">
        <v>26</v>
      </c>
      <c r="E12" s="86" t="s">
        <v>57</v>
      </c>
      <c r="F12" s="86" t="s">
        <v>60</v>
      </c>
      <c r="G12" s="83"/>
      <c r="H12" s="114">
        <f>SUM(H18+H17+H15)</f>
        <v>17807.400000000001</v>
      </c>
      <c r="I12" s="114">
        <f t="shared" ref="I12:J12" si="0">SUM(I18+I17+I15)</f>
        <v>17590.8</v>
      </c>
      <c r="J12" s="114">
        <f t="shared" si="0"/>
        <v>17590.8</v>
      </c>
      <c r="K12" s="5">
        <f>H12+I12+J12</f>
        <v>52989</v>
      </c>
      <c r="L12" s="209"/>
      <c r="M12" s="42"/>
      <c r="N12" s="42"/>
    </row>
    <row r="13" spans="2:14" ht="27.75" hidden="1" customHeight="1">
      <c r="B13" s="69"/>
      <c r="C13" s="69"/>
      <c r="D13" s="28"/>
      <c r="E13" s="84"/>
      <c r="F13" s="84"/>
      <c r="G13" s="84"/>
      <c r="H13" s="5"/>
      <c r="I13" s="116"/>
      <c r="J13" s="100"/>
      <c r="K13" s="5">
        <f>SUM(H13:J13)</f>
        <v>0</v>
      </c>
      <c r="L13" s="210"/>
      <c r="M13" s="42"/>
      <c r="N13" s="42"/>
    </row>
    <row r="14" spans="2:14" ht="27.75" customHeight="1">
      <c r="B14" s="120" t="s">
        <v>111</v>
      </c>
      <c r="C14" s="120" t="s">
        <v>23</v>
      </c>
      <c r="D14" s="28" t="s">
        <v>26</v>
      </c>
      <c r="E14" s="119" t="s">
        <v>57</v>
      </c>
      <c r="F14" s="119" t="s">
        <v>73</v>
      </c>
      <c r="G14" s="119" t="s">
        <v>74</v>
      </c>
      <c r="H14" s="5">
        <f>SUM(H15+H16)</f>
        <v>15220.4</v>
      </c>
      <c r="I14" s="5">
        <f t="shared" ref="I14:J14" si="1">SUM(I15+I16)</f>
        <v>15220.5</v>
      </c>
      <c r="J14" s="5">
        <f t="shared" si="1"/>
        <v>15220.5</v>
      </c>
      <c r="K14" s="5">
        <f>SUM(H14+I14+J14)</f>
        <v>45661.4</v>
      </c>
      <c r="L14" s="121"/>
      <c r="M14" s="42"/>
      <c r="N14" s="42"/>
    </row>
    <row r="15" spans="2:14" ht="43.5" customHeight="1">
      <c r="B15" s="104" t="s">
        <v>112</v>
      </c>
      <c r="C15" s="68"/>
      <c r="D15" s="28"/>
      <c r="E15" s="86"/>
      <c r="F15" s="86"/>
      <c r="G15" s="101"/>
      <c r="H15" s="5">
        <v>15220.4</v>
      </c>
      <c r="I15" s="5">
        <v>15220.5</v>
      </c>
      <c r="J15" s="5">
        <v>15220.5</v>
      </c>
      <c r="K15" s="5">
        <f>SUM(H15:J15)</f>
        <v>45661.4</v>
      </c>
      <c r="L15" s="115"/>
      <c r="M15" s="44"/>
      <c r="N15" s="44"/>
    </row>
    <row r="16" spans="2:14" ht="45" customHeight="1">
      <c r="B16" s="104" t="s">
        <v>113</v>
      </c>
      <c r="C16" s="68"/>
      <c r="D16" s="75"/>
      <c r="E16" s="61"/>
      <c r="F16" s="54"/>
      <c r="G16" s="80"/>
      <c r="H16" s="5">
        <v>0</v>
      </c>
      <c r="I16" s="116">
        <v>0</v>
      </c>
      <c r="J16" s="100">
        <v>0</v>
      </c>
      <c r="K16" s="5">
        <f>SUM(H16:J16)</f>
        <v>0</v>
      </c>
      <c r="L16" s="115"/>
    </row>
    <row r="17" spans="1:12" ht="45" customHeight="1">
      <c r="B17" s="104" t="s">
        <v>114</v>
      </c>
      <c r="C17" s="68" t="s">
        <v>23</v>
      </c>
      <c r="D17" s="28" t="s">
        <v>26</v>
      </c>
      <c r="E17" s="86" t="s">
        <v>57</v>
      </c>
      <c r="F17" s="119" t="s">
        <v>73</v>
      </c>
      <c r="G17" s="80" t="s">
        <v>67</v>
      </c>
      <c r="H17" s="5">
        <v>2586.1999999999998</v>
      </c>
      <c r="I17" s="116">
        <v>2369.5</v>
      </c>
      <c r="J17" s="100">
        <v>2369.5</v>
      </c>
      <c r="K17" s="5">
        <f>SUM(H17+I17+J17)</f>
        <v>7325.2</v>
      </c>
      <c r="L17" s="115"/>
    </row>
    <row r="18" spans="1:12" ht="45" customHeight="1">
      <c r="B18" s="104" t="s">
        <v>115</v>
      </c>
      <c r="C18" s="104" t="s">
        <v>23</v>
      </c>
      <c r="D18" s="28" t="s">
        <v>26</v>
      </c>
      <c r="E18" s="86" t="s">
        <v>57</v>
      </c>
      <c r="F18" s="119" t="s">
        <v>73</v>
      </c>
      <c r="G18" s="80" t="s">
        <v>75</v>
      </c>
      <c r="H18" s="5">
        <v>0.8</v>
      </c>
      <c r="I18" s="116">
        <v>0.8</v>
      </c>
      <c r="J18" s="100">
        <v>0.8</v>
      </c>
      <c r="K18" s="5">
        <f>SUM(H18:J18)</f>
        <v>2.4000000000000004</v>
      </c>
      <c r="L18" s="115"/>
    </row>
    <row r="19" spans="1:12" ht="69.75" customHeight="1">
      <c r="B19" s="104" t="s">
        <v>118</v>
      </c>
      <c r="C19" s="104" t="s">
        <v>23</v>
      </c>
      <c r="D19" s="28" t="s">
        <v>26</v>
      </c>
      <c r="E19" s="119" t="s">
        <v>57</v>
      </c>
      <c r="F19" s="167" t="s">
        <v>117</v>
      </c>
      <c r="G19" s="80" t="s">
        <v>67</v>
      </c>
      <c r="H19" s="5">
        <v>0.4</v>
      </c>
      <c r="I19" s="116">
        <v>0</v>
      </c>
      <c r="J19" s="100">
        <v>0</v>
      </c>
      <c r="K19" s="5">
        <f>SUM(H19:J19)</f>
        <v>0.4</v>
      </c>
      <c r="L19" s="115"/>
    </row>
    <row r="20" spans="1:12" ht="45" customHeight="1">
      <c r="A20" s="92"/>
      <c r="B20" s="93" t="s">
        <v>62</v>
      </c>
      <c r="C20" s="93"/>
      <c r="D20" s="55"/>
      <c r="E20" s="94"/>
      <c r="F20" s="94"/>
      <c r="G20" s="55"/>
      <c r="H20" s="52">
        <f t="shared" ref="H20:J20" si="2">H6</f>
        <v>18940.700000000004</v>
      </c>
      <c r="I20" s="52">
        <f t="shared" si="2"/>
        <v>17700.8</v>
      </c>
      <c r="J20" s="52">
        <f t="shared" si="2"/>
        <v>17692.8</v>
      </c>
      <c r="K20" s="52">
        <f>SUM(H20:J20)</f>
        <v>54334.3</v>
      </c>
      <c r="L20" s="95"/>
    </row>
  </sheetData>
  <mergeCells count="9">
    <mergeCell ref="B2:L2"/>
    <mergeCell ref="B1:L1"/>
    <mergeCell ref="L3:L5"/>
    <mergeCell ref="L12:L13"/>
    <mergeCell ref="B3:B5"/>
    <mergeCell ref="C3:C5"/>
    <mergeCell ref="D3:G4"/>
    <mergeCell ref="H3:K3"/>
    <mergeCell ref="H4:K4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ПРИЛ.1</vt:lpstr>
      <vt:lpstr>ПРИЛ. 2</vt:lpstr>
      <vt:lpstr>ПП1</vt:lpstr>
      <vt:lpstr>ПП2</vt:lpstr>
      <vt:lpstr>ПП3</vt:lpstr>
      <vt:lpstr>ПП1!Область_печати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Олег</cp:lastModifiedBy>
  <cp:lastPrinted>2017-10-24T02:30:25Z</cp:lastPrinted>
  <dcterms:created xsi:type="dcterms:W3CDTF">2013-10-08T06:49:15Z</dcterms:created>
  <dcterms:modified xsi:type="dcterms:W3CDTF">2018-11-02T01:35:42Z</dcterms:modified>
</cp:coreProperties>
</file>