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0" windowWidth="21720" windowHeight="12990" activeTab="3"/>
  </bookViews>
  <sheets>
    <sheet name="ПРИЛ.1 к МП" sheetId="3" r:id="rId1"/>
    <sheet name="ПРИЛ.2 к МП" sheetId="1" r:id="rId2"/>
    <sheet name="ПП 1 ЖКХ " sheetId="4" r:id="rId3"/>
    <sheet name="ПП 2 Архитектура" sheetId="6" r:id="rId4"/>
    <sheet name="ПП 3 Энергосбережение" sheetId="7" r:id="rId5"/>
    <sheet name="ПП 4 Кап ремонт МКД" sheetId="8" r:id="rId6"/>
  </sheets>
  <definedNames>
    <definedName name="_xlnm.Print_Area" localSheetId="2">'ПП 1 ЖКХ '!$A$1:$L$64</definedName>
    <definedName name="_xlnm.Print_Area" localSheetId="3">'ПП 2 Архитектура'!$A$1:$K$108</definedName>
    <definedName name="_xlnm.Print_Area" localSheetId="4">'ПП 3 Энергосбережение'!$A$1:$L$19</definedName>
    <definedName name="_xlnm.Print_Area" localSheetId="5">'ПП 4 Кап ремонт МКД'!$A$1:$L$13</definedName>
    <definedName name="_xlnm.Print_Area" localSheetId="0">'ПРИЛ.1 к МП'!$A$1:$L$21</definedName>
    <definedName name="_xlnm.Print_Area" localSheetId="1">'ПРИЛ.2 к МП'!$A$1:$I$53</definedName>
  </definedNames>
  <calcPr calcId="124519"/>
</workbook>
</file>

<file path=xl/calcChain.xml><?xml version="1.0" encoding="utf-8"?>
<calcChain xmlns="http://schemas.openxmlformats.org/spreadsheetml/2006/main">
  <c r="L19" i="3"/>
  <c r="L18"/>
  <c r="G26" i="1"/>
  <c r="H26"/>
  <c r="E26"/>
  <c r="F28"/>
  <c r="G28"/>
  <c r="H28"/>
  <c r="E28"/>
  <c r="F29"/>
  <c r="G29"/>
  <c r="H29"/>
  <c r="E29"/>
  <c r="G31"/>
  <c r="H31"/>
  <c r="E31"/>
  <c r="I7" i="6"/>
  <c r="J7"/>
  <c r="G7"/>
  <c r="I19"/>
  <c r="J19"/>
  <c r="I43"/>
  <c r="J43"/>
  <c r="H45"/>
  <c r="I45"/>
  <c r="J45"/>
  <c r="K45"/>
  <c r="H48"/>
  <c r="H43" s="1"/>
  <c r="I48"/>
  <c r="J48"/>
  <c r="G48"/>
  <c r="G45"/>
  <c r="K46"/>
  <c r="K47"/>
  <c r="K49"/>
  <c r="K50"/>
  <c r="H78"/>
  <c r="H52"/>
  <c r="I19" i="3"/>
  <c r="I40" i="4"/>
  <c r="J40"/>
  <c r="K40"/>
  <c r="I35"/>
  <c r="J35"/>
  <c r="K35"/>
  <c r="H40"/>
  <c r="K44"/>
  <c r="H35"/>
  <c r="K39"/>
  <c r="K19" i="7"/>
  <c r="H16"/>
  <c r="I16"/>
  <c r="J16"/>
  <c r="G16"/>
  <c r="H15" i="3"/>
  <c r="K10"/>
  <c r="H10"/>
  <c r="G32" i="1"/>
  <c r="J15" i="3" s="1"/>
  <c r="H32" i="1"/>
  <c r="K15" i="3" s="1"/>
  <c r="F32" i="1"/>
  <c r="I15" i="3" s="1"/>
  <c r="G105" i="6"/>
  <c r="I105"/>
  <c r="J105"/>
  <c r="H105"/>
  <c r="K108"/>
  <c r="N9" i="8"/>
  <c r="H9"/>
  <c r="I9"/>
  <c r="J9"/>
  <c r="K9"/>
  <c r="I13" i="1"/>
  <c r="I20"/>
  <c r="I30"/>
  <c r="I51" i="6"/>
  <c r="J51"/>
  <c r="G51"/>
  <c r="K78"/>
  <c r="K64" i="4"/>
  <c r="K63"/>
  <c r="K62"/>
  <c r="F21" i="1"/>
  <c r="G40" i="4"/>
  <c r="K43"/>
  <c r="K42"/>
  <c r="G35"/>
  <c r="K37"/>
  <c r="K38"/>
  <c r="G9" i="8"/>
  <c r="K13"/>
  <c r="H54" i="4"/>
  <c r="I54"/>
  <c r="J54"/>
  <c r="G54"/>
  <c r="K56"/>
  <c r="H15"/>
  <c r="F19" i="1" s="1"/>
  <c r="I15" i="4"/>
  <c r="J15"/>
  <c r="G15"/>
  <c r="K18"/>
  <c r="K11" i="6"/>
  <c r="K12"/>
  <c r="K13"/>
  <c r="K14"/>
  <c r="K15"/>
  <c r="K106"/>
  <c r="K107"/>
  <c r="K105" s="1"/>
  <c r="H104"/>
  <c r="I104"/>
  <c r="J104"/>
  <c r="H21"/>
  <c r="H25"/>
  <c r="H20"/>
  <c r="H30"/>
  <c r="H36"/>
  <c r="H29"/>
  <c r="I21"/>
  <c r="I25"/>
  <c r="I20"/>
  <c r="I30"/>
  <c r="I36"/>
  <c r="I29"/>
  <c r="J21"/>
  <c r="J25"/>
  <c r="J20"/>
  <c r="J30"/>
  <c r="J36"/>
  <c r="J29"/>
  <c r="K23"/>
  <c r="K21"/>
  <c r="K27"/>
  <c r="K25"/>
  <c r="K20"/>
  <c r="K32"/>
  <c r="K33"/>
  <c r="K34"/>
  <c r="K35"/>
  <c r="K30"/>
  <c r="K38"/>
  <c r="K39"/>
  <c r="K40"/>
  <c r="K41"/>
  <c r="K36"/>
  <c r="K29"/>
  <c r="G21"/>
  <c r="G25"/>
  <c r="G20"/>
  <c r="G30"/>
  <c r="G36"/>
  <c r="G29"/>
  <c r="K57" i="4"/>
  <c r="K54" s="1"/>
  <c r="K18" i="6"/>
  <c r="H10"/>
  <c r="H9" s="1"/>
  <c r="H7" s="1"/>
  <c r="I10"/>
  <c r="I9" s="1"/>
  <c r="J10"/>
  <c r="J9" s="1"/>
  <c r="G10"/>
  <c r="G9" s="1"/>
  <c r="K17"/>
  <c r="K10"/>
  <c r="K9" s="1"/>
  <c r="K7" s="1"/>
  <c r="I18" i="3"/>
  <c r="J18"/>
  <c r="K18"/>
  <c r="H18"/>
  <c r="I9"/>
  <c r="J19"/>
  <c r="J9" s="1"/>
  <c r="K19"/>
  <c r="K9" s="1"/>
  <c r="H19"/>
  <c r="H9" s="1"/>
  <c r="L9" s="1"/>
  <c r="D19"/>
  <c r="G42" i="1"/>
  <c r="K18" i="7"/>
  <c r="K16" s="1"/>
  <c r="K46" i="4"/>
  <c r="F18" i="1"/>
  <c r="G18"/>
  <c r="H18"/>
  <c r="E18"/>
  <c r="I18" s="1"/>
  <c r="H58" i="4"/>
  <c r="G58"/>
  <c r="H51"/>
  <c r="G51"/>
  <c r="H48"/>
  <c r="H47"/>
  <c r="G48"/>
  <c r="G47"/>
  <c r="K61"/>
  <c r="K60"/>
  <c r="K58"/>
  <c r="J58"/>
  <c r="I58"/>
  <c r="K53"/>
  <c r="K51"/>
  <c r="J51"/>
  <c r="I51"/>
  <c r="K50"/>
  <c r="K48"/>
  <c r="J48"/>
  <c r="J47"/>
  <c r="I48"/>
  <c r="I47"/>
  <c r="K14"/>
  <c r="K12"/>
  <c r="I8" i="8"/>
  <c r="K11"/>
  <c r="H20" i="4"/>
  <c r="H23"/>
  <c r="H26"/>
  <c r="H29"/>
  <c r="H32"/>
  <c r="I20"/>
  <c r="I23"/>
  <c r="I26"/>
  <c r="I29"/>
  <c r="I32"/>
  <c r="J20"/>
  <c r="J23"/>
  <c r="J26"/>
  <c r="J29"/>
  <c r="J32"/>
  <c r="K11"/>
  <c r="K13"/>
  <c r="K17"/>
  <c r="K15" s="1"/>
  <c r="K22"/>
  <c r="K20"/>
  <c r="K25"/>
  <c r="K23"/>
  <c r="K28"/>
  <c r="K26"/>
  <c r="K31"/>
  <c r="K29"/>
  <c r="K34"/>
  <c r="K32"/>
  <c r="G20"/>
  <c r="G19" s="1"/>
  <c r="G23"/>
  <c r="G26"/>
  <c r="G29"/>
  <c r="G32"/>
  <c r="K15" i="7"/>
  <c r="L16" i="3"/>
  <c r="K13" i="7"/>
  <c r="G13"/>
  <c r="H8" i="8"/>
  <c r="I21" i="3"/>
  <c r="I20"/>
  <c r="J8" i="8"/>
  <c r="H51" i="1"/>
  <c r="H46"/>
  <c r="K10" i="8"/>
  <c r="K12"/>
  <c r="K8"/>
  <c r="G8"/>
  <c r="H21" i="3"/>
  <c r="H20"/>
  <c r="E51" i="1"/>
  <c r="F42"/>
  <c r="E10"/>
  <c r="F51"/>
  <c r="F46"/>
  <c r="F10"/>
  <c r="G8"/>
  <c r="H42"/>
  <c r="G12"/>
  <c r="J10" i="3" s="1"/>
  <c r="G10" i="1"/>
  <c r="H10"/>
  <c r="G12" i="7"/>
  <c r="K11"/>
  <c r="I42" i="1"/>
  <c r="I16" i="3"/>
  <c r="J16"/>
  <c r="K16"/>
  <c r="E42" i="1"/>
  <c r="H16" i="3"/>
  <c r="H13" i="7"/>
  <c r="H10"/>
  <c r="I13"/>
  <c r="I10" s="1"/>
  <c r="I12"/>
  <c r="J13"/>
  <c r="J10"/>
  <c r="F13" i="1"/>
  <c r="G13"/>
  <c r="H13"/>
  <c r="L21" i="6"/>
  <c r="L25"/>
  <c r="E46" i="1"/>
  <c r="E13"/>
  <c r="M10" i="8"/>
  <c r="E19" i="1"/>
  <c r="G19"/>
  <c r="G21"/>
  <c r="H19"/>
  <c r="L30" i="6"/>
  <c r="L36"/>
  <c r="L10"/>
  <c r="L20"/>
  <c r="L29"/>
  <c r="E8" i="1"/>
  <c r="H8"/>
  <c r="F8"/>
  <c r="F41"/>
  <c r="F36"/>
  <c r="H8" i="7"/>
  <c r="J21" i="3"/>
  <c r="J20"/>
  <c r="G51" i="1"/>
  <c r="G46"/>
  <c r="M8" i="8"/>
  <c r="H41" i="1"/>
  <c r="H36"/>
  <c r="J8" i="7"/>
  <c r="L21" i="3"/>
  <c r="L20"/>
  <c r="I51" i="1"/>
  <c r="I46"/>
  <c r="G16"/>
  <c r="J12" i="7"/>
  <c r="H12"/>
  <c r="E21" i="1"/>
  <c r="K21" i="3"/>
  <c r="K20"/>
  <c r="H21" i="1"/>
  <c r="H16"/>
  <c r="G10" i="7"/>
  <c r="E41" i="1"/>
  <c r="E36"/>
  <c r="G8" i="7"/>
  <c r="E16" i="1"/>
  <c r="F31" l="1"/>
  <c r="K48" i="6"/>
  <c r="K43" s="1"/>
  <c r="J42"/>
  <c r="I42"/>
  <c r="I10" i="1"/>
  <c r="H11"/>
  <c r="I32"/>
  <c r="L15" i="3" s="1"/>
  <c r="F12" i="1"/>
  <c r="I10" i="3" s="1"/>
  <c r="G10" i="4"/>
  <c r="J19"/>
  <c r="J10" s="1"/>
  <c r="J8" s="1"/>
  <c r="K12" i="3" s="1"/>
  <c r="K11" s="1"/>
  <c r="I19" i="4"/>
  <c r="I10" s="1"/>
  <c r="I8" s="1"/>
  <c r="J12" i="3" s="1"/>
  <c r="J11" s="1"/>
  <c r="I21" i="1"/>
  <c r="F16"/>
  <c r="J16" s="1"/>
  <c r="I19"/>
  <c r="H19" i="4"/>
  <c r="H10" s="1"/>
  <c r="K10" i="7"/>
  <c r="K12"/>
  <c r="I12" i="1"/>
  <c r="L10" i="3" s="1"/>
  <c r="I8" i="1"/>
  <c r="I28"/>
  <c r="G43" i="6"/>
  <c r="G42" s="1"/>
  <c r="K19" i="4"/>
  <c r="G8"/>
  <c r="H8"/>
  <c r="I12" i="3" s="1"/>
  <c r="E9" i="1"/>
  <c r="H9"/>
  <c r="H6" s="1"/>
  <c r="G9"/>
  <c r="G104" i="6"/>
  <c r="K104" s="1"/>
  <c r="G41" i="1"/>
  <c r="I8" i="7"/>
  <c r="H12" i="3"/>
  <c r="M8" i="4"/>
  <c r="I11" i="3"/>
  <c r="K47" i="4"/>
  <c r="F26" i="1" l="1"/>
  <c r="I31"/>
  <c r="J14" i="3"/>
  <c r="J8" s="1"/>
  <c r="J6" s="1"/>
  <c r="J13"/>
  <c r="K14"/>
  <c r="K8" s="1"/>
  <c r="K6" s="1"/>
  <c r="K13"/>
  <c r="E11" i="1"/>
  <c r="F11"/>
  <c r="K10" i="4"/>
  <c r="K8" s="1"/>
  <c r="L12" i="3" s="1"/>
  <c r="L11" s="1"/>
  <c r="K8" i="7"/>
  <c r="I41" i="1"/>
  <c r="J36" s="1"/>
  <c r="E6"/>
  <c r="G19" i="6"/>
  <c r="I16" i="1"/>
  <c r="H11" i="3"/>
  <c r="G36" i="1"/>
  <c r="I36" s="1"/>
  <c r="G11"/>
  <c r="G6" l="1"/>
  <c r="I11"/>
  <c r="H14" i="3"/>
  <c r="H8" l="1"/>
  <c r="H6" s="1"/>
  <c r="H13"/>
  <c r="K52" i="6"/>
  <c r="K51"/>
  <c r="K42"/>
  <c r="K19" s="1"/>
  <c r="L13" i="3"/>
  <c r="F9" i="1"/>
  <c r="I9" s="1"/>
  <c r="I6" s="1"/>
  <c r="F6"/>
  <c r="J6" s="1"/>
  <c r="M6" i="3" s="1"/>
  <c r="K6" i="1"/>
  <c r="H51" i="6"/>
  <c r="H42"/>
  <c r="H19" s="1"/>
  <c r="I13" i="3"/>
  <c r="I14" l="1"/>
  <c r="I29" i="1"/>
  <c r="I26" s="1"/>
  <c r="K7" s="1"/>
  <c r="J26"/>
  <c r="L7" i="6"/>
  <c r="L14" i="3" l="1"/>
  <c r="I8"/>
  <c r="I6" l="1"/>
  <c r="L8"/>
  <c r="L6" s="1"/>
</calcChain>
</file>

<file path=xl/sharedStrings.xml><?xml version="1.0" encoding="utf-8"?>
<sst xmlns="http://schemas.openxmlformats.org/spreadsheetml/2006/main" count="559" uniqueCount="231">
  <si>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</si>
  <si>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</si>
  <si>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</si>
  <si>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</si>
  <si>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</si>
  <si>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</si>
  <si>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</si>
  <si>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</si>
  <si>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</si>
  <si>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</si>
  <si>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</si>
  <si>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</si>
  <si>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</si>
  <si>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</si>
  <si>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</si>
  <si>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</si>
  <si>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</si>
  <si>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</si>
  <si>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</si>
  <si>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</si>
  <si>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</si>
  <si>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</si>
  <si>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</si>
  <si>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</si>
  <si>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</si>
  <si>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</si>
  <si>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</si>
  <si>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</si>
  <si>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Расходы, (тыс. руб.), годы</t>
  </si>
  <si>
    <t>районный бюджет</t>
  </si>
  <si>
    <t>ГРБС: Администрация Енисейского района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</si>
  <si>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</si>
  <si>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</si>
  <si>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</si>
  <si>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</si>
  <si>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</si>
  <si>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РзПр</t>
  </si>
  <si>
    <t>«Архитектура и градостроительство»</t>
  </si>
  <si>
    <t>ПП 2 «Архитектура и градостроительство»</t>
  </si>
  <si>
    <t>Перечень мероприятий подпрограммы с указанием объема средств на их реализацию и ожидаемых результатов</t>
  </si>
  <si>
    <t>100% использование по целевому назначению финансовых средств краевого бюджета</t>
  </si>
  <si>
    <t xml:space="preserve">«Развитие коммунальной инфраструктуры
и повышение доступности коммунальных услуг»
</t>
  </si>
  <si>
    <t>Основной исполнитель подпрограммы: МКУ "Служба заказа Енисейского района"</t>
  </si>
  <si>
    <t>Основной исполнитель подпрограммы: МКУ «Центр архитектуры, строительства, капремонта и технадзора»</t>
  </si>
  <si>
    <t>бюджет поселений</t>
  </si>
  <si>
    <t>Информация о распределении планируемых расходов по отдельным мероприятиям программы, подпрограммам муниципальной программы Енисейского района</t>
  </si>
  <si>
    <t> «Архитектура и градостроительство»</t>
  </si>
  <si>
    <t>х</t>
  </si>
  <si>
    <r>
      <t xml:space="preserve">Цель подпрограммы:                                                            </t>
    </r>
    <r>
      <rPr>
        <sz val="10"/>
        <color indexed="8"/>
        <rFont val="Times New Roman"/>
        <family val="1"/>
        <charset val="204"/>
      </rPr>
      <t>Формирование целостности и эффективной системы управления энергосбережением и повышением энергетической эффективности</t>
    </r>
  </si>
  <si>
    <t xml:space="preserve">ПП 3 «Энергосбережение и повышение энергетической эффективности в Енисейском районе»
</t>
  </si>
  <si>
    <t>Подпрограмма 3</t>
  </si>
  <si>
    <t>«Энергосбережение и повышение энергетической эффективности в Енисейском районе»</t>
  </si>
  <si>
    <t xml:space="preserve">Перечень мероприятий подпрограммы с указанием объема средств на их реализацию и ожидаемых результатов
</t>
  </si>
  <si>
    <t>024</t>
  </si>
  <si>
    <t>0412</t>
  </si>
  <si>
    <t>0428003</t>
  </si>
  <si>
    <t>0113</t>
  </si>
  <si>
    <r>
      <t xml:space="preserve">Мероприятие 1. </t>
    </r>
    <r>
      <rPr>
        <sz val="10"/>
        <color indexed="8"/>
        <rFont val="Times New Roman"/>
        <family val="1"/>
        <charset val="204"/>
      </rPr>
      <t xml:space="preserve">
Обеспечение мероприятий по переселению граждан из аварийного жилищного фонда за счет средств, поступивших от государственной корпорации – Фонда содействия реформированию жилищно-коммунального хозяйства
</t>
    </r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</si>
  <si>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
Обеспечение мероприятий по переселению граждан из аварийного жилищного фонда за счет средств краевого бюджета, направляемых на долевое финансирование
</t>
    </r>
  </si>
  <si>
    <r>
      <t>Мероприятие 1.</t>
    </r>
    <r>
      <rPr>
        <sz val="9"/>
        <color indexed="8"/>
        <rFont val="Times New Roman"/>
        <family val="1"/>
        <charset val="204"/>
      </rPr>
      <t xml:space="preserve">
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– Фонда содействия реформированию жилищно-коммунального хозяйства
</t>
    </r>
  </si>
  <si>
    <r>
      <t xml:space="preserve">Мероприятие 2. </t>
    </r>
    <r>
      <rPr>
        <sz val="9"/>
        <color indexed="8"/>
        <rFont val="Times New Roman"/>
        <family val="1"/>
        <charset val="204"/>
      </rPr>
      <t xml:space="preserve">
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краевого бюджета, направляемых на долевое финансирование  
</t>
    </r>
  </si>
  <si>
    <t>0501</t>
  </si>
  <si>
    <t>0429502</t>
  </si>
  <si>
    <t>0429503</t>
  </si>
  <si>
    <t>0502</t>
  </si>
  <si>
    <t>0417577</t>
  </si>
  <si>
    <t>100% использование по целевому назначению финансовых средств краевого и районного бюджета</t>
  </si>
  <si>
    <t xml:space="preserve">100% использование по целевому назначению финансовых средств краевого бюджета </t>
  </si>
  <si>
    <t>0417795</t>
  </si>
  <si>
    <t>414</t>
  </si>
  <si>
    <t>0417571</t>
  </si>
  <si>
    <t>243</t>
  </si>
  <si>
    <t>0418571</t>
  </si>
  <si>
    <t>0429602</t>
  </si>
  <si>
    <t>0429603</t>
  </si>
  <si>
    <t>244</t>
  </si>
  <si>
    <t>0505</t>
  </si>
  <si>
    <t>0438422</t>
  </si>
  <si>
    <t>«Развитие жилищно-коммунального хозяйства, строительство и архитектура Енисейского района»</t>
  </si>
  <si>
    <t xml:space="preserve">«Развитие жилищно-коммунального хозяйства, строительство и архитектура Енисейского района»
</t>
  </si>
  <si>
    <t xml:space="preserve">Приложение № 2
к подпрограмме «Энергосбережение и повышение энергетической эффективности в Енисейском районе», реализуемой  в рамках муниципальной программы Енисейского района «Развитие жилищно-коммунального хозяйства, строительство и архитектура Енисейского района»
</t>
  </si>
  <si>
    <t xml:space="preserve">Приложение № 1
к муниципальной программе Енисейского района
«Развитие жилищно-коммунального хозяйства, строительство и архитектура Енисейского района»
</t>
  </si>
  <si>
    <t xml:space="preserve">Приложение № 2
муниципальной программе Енисейского района
«Развитие жилищно-коммунального хозяйства, строительство и архитектура Енисейского района»
</t>
  </si>
  <si>
    <r>
      <t xml:space="preserve">Задача: </t>
    </r>
    <r>
      <rPr>
        <sz val="10"/>
        <color indexed="8"/>
        <rFont val="Times New Roman"/>
        <family val="1"/>
        <charset val="204"/>
      </rPr>
      <t xml:space="preserve">
Повышение энергосбережения и энергоэффективности в Енисейском районе</t>
    </r>
  </si>
  <si>
    <t xml:space="preserve">Приложение №2 к подпрограмме «Архитектура и градостроительство»,                                                       реализуемой  в рамках муниципальной программы Енисейского района                                                                                                      «Развитие жилищно-коммунального хозяйства, строительство и архитектура Енисейского района»
</t>
  </si>
  <si>
    <r>
      <t>Мероприятие 1.</t>
    </r>
    <r>
      <rPr>
        <sz val="9"/>
        <color indexed="8"/>
        <rFont val="Times New Roman"/>
        <family val="1"/>
        <charset val="204"/>
      </rPr>
      <t xml:space="preserve">
Компенсация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</t>
    </r>
  </si>
  <si>
    <r>
      <t xml:space="preserve">Цель подпрограммы:                                                            </t>
    </r>
    <r>
      <rPr>
        <sz val="9"/>
        <color indexed="8"/>
        <rFont val="Times New Roman"/>
        <family val="1"/>
        <charset val="204"/>
      </rPr>
      <t xml:space="preserve">Развитие жилищно-коммунального хозяйства </t>
    </r>
  </si>
  <si>
    <r>
      <t xml:space="preserve">Задача: </t>
    </r>
    <r>
      <rPr>
        <sz val="9"/>
        <color indexed="8"/>
        <rFont val="Times New Roman"/>
        <family val="1"/>
        <charset val="204"/>
      </rPr>
      <t xml:space="preserve">
Обеспечение доступных коммунальных услуг</t>
    </r>
  </si>
  <si>
    <t>завершение строительства объектов водоснабжения в селе Абалаково</t>
  </si>
  <si>
    <t>100% использование по целевому назначению финансовых средств краевого и местного бюджетов</t>
  </si>
  <si>
    <t>Абалаковский сельсовет</t>
  </si>
  <si>
    <t>Верхнепашинский сельсовет</t>
  </si>
  <si>
    <t>Новокаргинский сельсовет</t>
  </si>
  <si>
    <t>Усть-Кемский сельсовет</t>
  </si>
  <si>
    <t>п. Подтесово</t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</si>
  <si>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
Уплата взноса на капитальный ремонт общего имущества в многоквартирных домах, в части доли муниципальной собственности в общем имуществе в многоквартирном доме</t>
    </r>
  </si>
  <si>
    <t>Подпрограмма 4</t>
  </si>
  <si>
    <r>
      <t>Мероприятие 2.</t>
    </r>
    <r>
      <rPr>
        <sz val="10"/>
        <color indexed="8"/>
        <rFont val="Times New Roman"/>
        <family val="1"/>
        <charset val="204"/>
      </rPr>
      <t xml:space="preserve">
Проведение капитального ремонта жилых помещений муниципального жилищного фонда</t>
    </r>
  </si>
  <si>
    <t>0448103</t>
  </si>
  <si>
    <t>0448104</t>
  </si>
  <si>
    <t>870</t>
  </si>
  <si>
    <t xml:space="preserve">Приложение № 2
к подпрограмме «Управление муниципальным жилищным фондом и его капитальный ремонт», реализуемой  в рамках муниципальной программы Енисейского района «Развитие жилищно-коммунального хозяйства, строительство и архитектура Енисейского района»
</t>
  </si>
  <si>
    <t>«Управление муниципальным жилищным фондом и его капитальный ремонт»</t>
  </si>
  <si>
    <t>Приложение № 2
к подпрограмме «Развитие коммунальной
инфраструктуры и повышение доступности
коммунальных услуг», реализуемой  в рамках 
муниципальной программы Енисейского 
района «Развитие жилищно-коммунального хозяйства, строительство и архитектура Енисейского района»</t>
  </si>
  <si>
    <t xml:space="preserve">ПП 1 «Развитие коммунальной
инфраструктуры и повышение доступности 
коммунальных услуг»
</t>
  </si>
  <si>
    <t xml:space="preserve">«Развитие коммунальной инфраструктуры и повышение доступности коммунальных услуг»
</t>
  </si>
  <si>
    <t xml:space="preserve">100% использование по целевому назначению финансовых средств районного бюджета </t>
  </si>
  <si>
    <r>
      <t xml:space="preserve">Цель подпрограммы:                                                            </t>
    </r>
    <r>
      <rPr>
        <sz val="10"/>
        <color indexed="8"/>
        <rFont val="Times New Roman"/>
        <family val="1"/>
        <charset val="204"/>
      </rPr>
      <t xml:space="preserve">Обеспечение безопасных и комфортных условий проживания граждан в жилых домах, расположенных на территории Енисейского района </t>
    </r>
  </si>
  <si>
    <r>
      <t xml:space="preserve">Задача: </t>
    </r>
    <r>
      <rPr>
        <sz val="10"/>
        <color indexed="8"/>
        <rFont val="Times New Roman"/>
        <family val="1"/>
        <charset val="204"/>
      </rPr>
      <t>Улучшение качества жилищного фонда и обеспечение своевременной уплаты взносов на капитальный ремонт общего имущества в многоквартирных домах, в части доли муниципальной собственности в общем имуществе в многоквартирных домах на территории Енисейского района.</t>
    </r>
  </si>
  <si>
    <t>приобретение и установка оборудования локальной станции очистки воды в п. Кривляк</t>
  </si>
  <si>
    <r>
      <t>4.4.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краевого бюджета,</t>
    </r>
  </si>
  <si>
    <t>капитальный ремонт сетей теплоснабжения по ул.Пролетарская в с. Верхнепашино</t>
  </si>
  <si>
    <t>0417572</t>
  </si>
  <si>
    <t>0418572</t>
  </si>
  <si>
    <t>100% использование по целевому назначению финансовых средств местного бюджета</t>
  </si>
  <si>
    <t xml:space="preserve">строительство водозаборных сооружений и водопроводных сетей в с.Абалаково </t>
  </si>
  <si>
    <t>строительство водозаборных сооружений и водопроводных сетей в с.Абалаково</t>
  </si>
  <si>
    <t>Бюджет поселений</t>
  </si>
  <si>
    <t>по ГРБС</t>
  </si>
  <si>
    <t xml:space="preserve">       Подпрограмма    1</t>
  </si>
  <si>
    <t xml:space="preserve">       Подпрограмма    2</t>
  </si>
  <si>
    <t xml:space="preserve">       Подпрограмма    3</t>
  </si>
  <si>
    <t xml:space="preserve">       Подпрограмма    4</t>
  </si>
  <si>
    <t>0428904</t>
  </si>
  <si>
    <t>приобретение и монтаж водоочистной и обеззараживающей установки на водозаборных сооружениях в с. Ярцево</t>
  </si>
  <si>
    <r>
      <t>Мероприятие 4.</t>
    </r>
    <r>
      <rPr>
        <sz val="9"/>
        <color indexed="8"/>
        <rFont val="Times New Roman"/>
        <family val="1"/>
        <charset val="204"/>
      </rPr>
      <t xml:space="preserve">
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вод: 
</t>
    </r>
  </si>
  <si>
    <r>
      <t xml:space="preserve">Мероприятие 1.                                                                        </t>
    </r>
    <r>
      <rPr>
        <sz val="10"/>
        <color indexed="8"/>
        <rFont val="Times New Roman"/>
        <family val="1"/>
        <charset val="204"/>
      </rPr>
      <t>Разработка схем водоснабжения и водоотведения</t>
    </r>
  </si>
  <si>
    <t xml:space="preserve">разработка схем водоснабжения и водоотведения в 19 муниципальных образованиях Енисейского района </t>
  </si>
  <si>
    <r>
      <t>4.1.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за счет средств местного бюджета,</t>
    </r>
  </si>
  <si>
    <r>
      <t>4.2.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краевого бюджета,</t>
    </r>
  </si>
  <si>
    <r>
      <t xml:space="preserve">4.3. </t>
    </r>
    <r>
      <rPr>
        <sz val="9"/>
        <color indexed="8"/>
        <rFont val="Times New Roman"/>
        <family val="1"/>
        <charset val="204"/>
      </rPr>
      <t>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за счет средств местного бюджета,</t>
    </r>
  </si>
  <si>
    <r>
      <t>4.5.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за счет средств местного бюджета,</t>
    </r>
  </si>
  <si>
    <r>
      <t xml:space="preserve">Мероприятие 5. </t>
    </r>
    <r>
      <rPr>
        <sz val="9"/>
        <color indexed="8"/>
        <rFont val="Times New Roman"/>
        <family val="1"/>
        <charset val="204"/>
      </rPr>
      <t xml:space="preserve">Нераспределенные средства, зарезервированные на реализацию программных мероприятий и софинансирования предстоящих расходов             </t>
    </r>
  </si>
  <si>
    <r>
      <t xml:space="preserve">6.1. </t>
    </r>
    <r>
      <rPr>
        <sz val="9"/>
        <color indexed="8"/>
        <rFont val="Times New Roman"/>
        <family val="1"/>
        <charset val="204"/>
      </rPr>
  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водоотвеления и очистки сточных вод на 2015 год за счет средств краевого бюджета:</t>
    </r>
  </si>
  <si>
    <r>
      <t>Мероприятие 2</t>
    </r>
    <r>
      <rPr>
        <sz val="9"/>
        <color indexed="8"/>
        <rFont val="Times New Roman"/>
        <family val="1"/>
        <charset val="204"/>
      </rPr>
      <t xml:space="preserve">. Реализация отдельных мер по обеспечению ограничения платы граждан за коммунальные услуги
</t>
    </r>
  </si>
  <si>
    <r>
      <t>Мероприятие 3.</t>
    </r>
    <r>
      <rPr>
        <sz val="9"/>
        <color indexed="8"/>
        <rFont val="Times New Roman"/>
        <family val="1"/>
        <charset val="204"/>
      </rPr>
      <t xml:space="preserve"> 
Завершение строительства (реконструкции) объектов водоснабжения,</t>
    </r>
  </si>
  <si>
    <r>
      <t xml:space="preserve">Задача 1. </t>
    </r>
    <r>
      <rPr>
        <sz val="10"/>
        <color indexed="8"/>
        <rFont val="Times New Roman"/>
        <family val="1"/>
        <charset val="204"/>
      </rPr>
      <t>Оказание содействия органам местного самоуправления Енисейского района в осуществление части полномочий по вопросам местного значения поселений в области градостроительной деятельности</t>
    </r>
  </si>
  <si>
    <r>
      <t>Мероприятие 1.</t>
    </r>
    <r>
      <rPr>
        <sz val="10"/>
        <color indexed="8"/>
        <rFont val="Times New Roman"/>
        <family val="1"/>
        <charset val="204"/>
      </rPr>
      <t xml:space="preserve"> Расходы на обеспечение деятельности (оказание услуг) муниципальных организаций (учреждений)</t>
    </r>
  </si>
  <si>
    <r>
      <t>Задача 1.</t>
    </r>
    <r>
      <rPr>
        <sz val="10"/>
        <color indexed="8"/>
        <rFont val="Times New Roman"/>
        <family val="1"/>
        <charset val="204"/>
      </rPr>
      <t xml:space="preserve">                                                                                           Участие в долевом строительстве многоквартирных домов (далее - строительство многоквартирных домов), для последующего предоставления жилых помещений гражданам, переселяемым из аварийного жилищного фонда</t>
    </r>
  </si>
  <si>
    <r>
      <t xml:space="preserve">Мероприятие 2. </t>
    </r>
    <r>
      <rPr>
        <sz val="10"/>
        <color indexed="8"/>
        <rFont val="Times New Roman"/>
        <family val="1"/>
        <charset val="204"/>
      </rPr>
      <t>Осуществление части полномочий в области градостроительной деятельности</t>
    </r>
  </si>
  <si>
    <r>
      <t>Задача 2.</t>
    </r>
    <r>
      <rPr>
        <sz val="9"/>
        <color indexed="8"/>
        <rFont val="Times New Roman"/>
        <family val="1"/>
        <charset val="204"/>
      </rPr>
      <t xml:space="preserve">                                                                                                       Участие в долевом строительстве домов, перечисленных в пунктах 2 и 3 части 2 статьи 49 Градостроительного кодекса Российской Федерации (далее - строительство малоэтажных домов) для последующего предоставления жилых помещений гражданам, переселяемым из аварийного жилищного фонда.</t>
    </r>
  </si>
  <si>
    <t>Цель 1. Создание условий для обеспечения эффективной градостроительной деятельности на территории Енисейского района.</t>
  </si>
  <si>
    <t>Цель 2. Переселение граждан из аварийного жилищного фонда в Енисейском районе</t>
  </si>
  <si>
    <t>0440081030</t>
  </si>
  <si>
    <t>0420080030</t>
  </si>
  <si>
    <t>810</t>
  </si>
  <si>
    <t>ПП 4 «Управление муниципальным жилищным фондом и его капитальный ремонт»</t>
  </si>
  <si>
    <t>0410075770</t>
  </si>
  <si>
    <t>0417570</t>
  </si>
  <si>
    <t>0410075700</t>
  </si>
  <si>
    <t>0418580</t>
  </si>
  <si>
    <t>0417580</t>
  </si>
  <si>
    <r>
      <t xml:space="preserve">Мероприятие 7.                                                                      </t>
    </r>
    <r>
      <rPr>
        <sz val="9"/>
        <color indexed="8"/>
        <rFont val="Times New Roman"/>
        <family val="1"/>
        <charset val="204"/>
      </rPr>
      <t>Финансирование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энергию, на 2015 год:</t>
    </r>
  </si>
  <si>
    <r>
      <t>7.1</t>
    </r>
    <r>
      <rPr>
        <sz val="9"/>
        <color indexed="8"/>
        <rFont val="Times New Roman"/>
        <family val="1"/>
        <charset val="204"/>
      </rPr>
      <t>.Финансирование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энергию, на 2015 года счет средств краевого бюджета;</t>
    </r>
  </si>
  <si>
    <r>
      <t xml:space="preserve">7.2. </t>
    </r>
    <r>
      <rPr>
        <sz val="9"/>
        <color indexed="8"/>
        <rFont val="Times New Roman"/>
        <family val="1"/>
        <charset val="204"/>
      </rPr>
      <t>Финансирование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энергию, на 2015 год за счет средств местного бюджета.</t>
    </r>
  </si>
  <si>
    <t>Количество разработанных схем водоснабжения и водоотведения  муниципальных образований Енисейского района в количестве 19 ед.</t>
  </si>
  <si>
    <r>
      <t xml:space="preserve">Мероприятие 2. </t>
    </r>
    <r>
      <rPr>
        <sz val="10"/>
        <color indexed="8"/>
        <rFont val="Times New Roman"/>
        <family val="1"/>
        <charset val="204"/>
      </rPr>
      <t>Оснащение муниципальных учреждений района приборами учета используемых энергетических ресурсов</t>
    </r>
  </si>
  <si>
    <t>0410080770</t>
  </si>
  <si>
    <t>808</t>
  </si>
  <si>
    <t>0702</t>
  </si>
  <si>
    <t>240</t>
  </si>
  <si>
    <t>0420080094</t>
  </si>
  <si>
    <t>0415018</t>
  </si>
  <si>
    <r>
      <t>Задача 3.</t>
    </r>
    <r>
      <rPr>
        <sz val="9"/>
        <color indexed="8"/>
        <rFont val="Times New Roman"/>
        <family val="1"/>
        <charset val="204"/>
      </rPr>
      <t xml:space="preserve"> Формирование земельных участков для жилищного строительства с обеспечением их коммунальной и транспортной инфраструктурой</t>
    </r>
  </si>
  <si>
    <r>
      <t>Мероприятие 2.</t>
    </r>
    <r>
      <rPr>
        <sz val="9"/>
        <color indexed="8"/>
        <rFont val="Times New Roman"/>
        <family val="1"/>
        <charset val="204"/>
      </rPr>
      <t xml:space="preserve"> Актуализация документов территориального планирования и градостроительного зонирования муниципальных образований Енисейского района</t>
    </r>
  </si>
  <si>
    <r>
      <t>Задача 4.</t>
    </r>
    <r>
      <rPr>
        <sz val="9"/>
        <color indexed="8"/>
        <rFont val="Times New Roman"/>
        <family val="1"/>
        <charset val="204"/>
      </rPr>
      <t xml:space="preserve"> Приобретение жилых помещений для последующего предоставления гражданам, переселяемым из аварийного жилищного фонда.</t>
    </r>
  </si>
  <si>
    <r>
      <t>Мероприятие 1.</t>
    </r>
    <r>
      <rPr>
        <sz val="9"/>
        <color indexed="8"/>
        <rFont val="Times New Roman"/>
        <family val="1"/>
        <charset val="204"/>
      </rPr>
      <t xml:space="preserve"> Обеспечение мероприятий по переселению граждан из аварийного жилищного фонда, за исключением средств, поступивших от государственной корпорации - Фонда содействия реформированию жилищно-коммунального хозяйства и средств краевого бюджета, направляемых на долевое финансирование</t>
    </r>
  </si>
  <si>
    <t>0420076020</t>
  </si>
  <si>
    <t>0410077950</t>
  </si>
  <si>
    <t>0410050180</t>
  </si>
  <si>
    <r>
      <t xml:space="preserve">Мероприятие 3.                                             </t>
    </r>
    <r>
      <rPr>
        <sz val="10"/>
        <color theme="1"/>
        <rFont val="Times New Roman"/>
        <family val="1"/>
        <charset val="204"/>
      </rPr>
      <t>Содержание общежития в п. Подтесово</t>
    </r>
  </si>
  <si>
    <t>0440080800</t>
  </si>
  <si>
    <r>
      <t>4.6.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за счет средств краевого бюджета,</t>
    </r>
  </si>
  <si>
    <t>капитальный ремонт сетей теплоснабжения от ул. Ленинградская, 49 до ул. Королева в с. Озерное</t>
  </si>
  <si>
    <t>капитальный ремонт сетей теплоснабжения от ул. Новая в с. Озерное</t>
  </si>
  <si>
    <r>
      <t>4.7.</t>
    </r>
    <r>
      <rPr>
        <sz val="9"/>
        <color indexed="8"/>
        <rFont val="Times New Roman"/>
        <family val="1"/>
        <charset val="204"/>
      </rPr>
      <t xml:space="preserve">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 за счет средств местного бюджета,</t>
    </r>
  </si>
  <si>
    <t>0410075710</t>
  </si>
  <si>
    <t>04100S5710</t>
  </si>
  <si>
    <t>0410080920</t>
  </si>
  <si>
    <t>0410080800</t>
  </si>
  <si>
    <r>
      <rPr>
        <b/>
        <sz val="10"/>
        <color indexed="8"/>
        <rFont val="Times New Roman"/>
        <family val="1"/>
        <charset val="204"/>
      </rPr>
      <t xml:space="preserve">Мероприятие 8. </t>
    </r>
    <r>
      <rPr>
        <sz val="10"/>
        <color indexed="8"/>
        <rFont val="Times New Roman"/>
        <family val="1"/>
        <charset val="204"/>
      </rPr>
      <t xml:space="preserve">                                                 Монтаж охранной сигнализации периметра ограждения скважины и монтаж системы заземления и молниезащиты на скважине на объекте "Строительство водозаборных сооружений и водопроводных сетей в с. Озерное"</t>
    </r>
  </si>
  <si>
    <r>
      <rPr>
        <b/>
        <sz val="10"/>
        <color indexed="8"/>
        <rFont val="Times New Roman"/>
        <family val="1"/>
        <charset val="204"/>
      </rPr>
      <t xml:space="preserve">Мероприятие 9.                                                     </t>
    </r>
    <r>
      <rPr>
        <sz val="10"/>
        <color indexed="8"/>
        <rFont val="Times New Roman"/>
        <family val="1"/>
        <charset val="204"/>
      </rPr>
      <t xml:space="preserve">Разработка проекта рекультивации занимаемых земель на период строительства водозаборных сооружений и водопроводных сетей в с. Абалаково    </t>
    </r>
  </si>
  <si>
    <r>
      <rPr>
        <b/>
        <sz val="10"/>
        <color indexed="8"/>
        <rFont val="Times New Roman"/>
        <family val="1"/>
        <charset val="204"/>
      </rPr>
      <t xml:space="preserve">Мероприятие 10.                                                  </t>
    </r>
    <r>
      <rPr>
        <sz val="10"/>
        <color indexed="8"/>
        <rFont val="Times New Roman"/>
        <family val="1"/>
        <charset val="204"/>
      </rPr>
      <t xml:space="preserve">Охрана объекта "Строительство водозаборных сооружений и водопроводных сетей в с.Абалаково"  </t>
    </r>
  </si>
  <si>
    <t>за счет средств краевого бюджета</t>
  </si>
  <si>
    <t>0420074660</t>
  </si>
  <si>
    <t>за счет средств местного бюджета</t>
  </si>
  <si>
    <t>04200S4660</t>
  </si>
  <si>
    <t>0420075910</t>
  </si>
  <si>
    <t>04200S5910</t>
  </si>
  <si>
    <t>в том числе в с. Епишино:</t>
  </si>
  <si>
    <t>за счет средств бюджета поселений</t>
  </si>
  <si>
    <t>0701</t>
  </si>
  <si>
    <t>Замена и установка приборов учета используемых энергетических ресурсов в учреждениях образования Енисейского района</t>
  </si>
  <si>
    <r>
      <rPr>
        <b/>
        <sz val="9"/>
        <color theme="1"/>
        <rFont val="Times New Roman"/>
        <family val="1"/>
        <charset val="204"/>
      </rPr>
      <t>Установка приборов учета:</t>
    </r>
    <r>
      <rPr>
        <sz val="8"/>
        <color theme="1"/>
        <rFont val="Times New Roman"/>
        <family val="1"/>
        <charset val="204"/>
      </rPr>
      <t xml:space="preserve">                                 </t>
    </r>
    <r>
      <rPr>
        <b/>
        <sz val="8"/>
        <color theme="1"/>
        <rFont val="Times New Roman"/>
        <family val="1"/>
        <charset val="204"/>
      </rPr>
      <t>холодной воды</t>
    </r>
    <r>
      <rPr>
        <sz val="8"/>
        <color theme="1"/>
        <rFont val="Times New Roman"/>
        <family val="1"/>
        <charset val="204"/>
      </rPr>
      <t xml:space="preserve"> в МБДОУ Усть-Кемский д/с №14, МБДОУ Ярцевский д/с №3;                                                               </t>
    </r>
    <r>
      <rPr>
        <b/>
        <sz val="9"/>
        <color theme="1"/>
        <rFont val="Times New Roman"/>
        <family val="1"/>
        <charset val="204"/>
      </rPr>
      <t xml:space="preserve">Замена приборов учета:                                 </t>
    </r>
    <r>
      <rPr>
        <sz val="8"/>
        <color theme="1"/>
        <rFont val="Times New Roman"/>
        <family val="1"/>
        <charset val="204"/>
      </rPr>
      <t xml:space="preserve">        </t>
    </r>
    <r>
      <rPr>
        <b/>
        <sz val="8"/>
        <color theme="1"/>
        <rFont val="Times New Roman"/>
        <family val="1"/>
        <charset val="204"/>
      </rPr>
      <t>горячей воды в</t>
    </r>
    <r>
      <rPr>
        <sz val="8"/>
        <color theme="1"/>
        <rFont val="Times New Roman"/>
        <family val="1"/>
        <charset val="204"/>
      </rPr>
      <t xml:space="preserve"> МБДОУ Абалаковский д/с №1,                            </t>
    </r>
    <r>
      <rPr>
        <b/>
        <sz val="8"/>
        <color theme="1"/>
        <rFont val="Times New Roman"/>
        <family val="1"/>
        <charset val="204"/>
      </rPr>
      <t>холодной воды в</t>
    </r>
    <r>
      <rPr>
        <sz val="8"/>
        <color theme="1"/>
        <rFont val="Times New Roman"/>
        <family val="1"/>
        <charset val="204"/>
      </rPr>
      <t xml:space="preserve"> МБДОУ Абалаковский д/с №1, МБДОУ Высокогорский д/с №2, МБДОУ Верхнепашинский д/с №7, МБДОУ Верхнепашинский д/с №8, МБДОУ Новоназимовский д/с №5, МБДОУ Новокаргинский д/с №20, МБДОУ Подтесовский д/с №28, МБДОУ Подтесовский д/с №19, МБДОУ Подтесовский д/с №29</t>
    </r>
  </si>
  <si>
    <r>
      <rPr>
        <b/>
        <sz val="9"/>
        <color indexed="8"/>
        <rFont val="Times New Roman"/>
        <family val="1"/>
        <charset val="204"/>
      </rPr>
      <t xml:space="preserve">Установка приборов учета:       </t>
    </r>
    <r>
      <rPr>
        <sz val="8"/>
        <color indexed="8"/>
        <rFont val="Times New Roman"/>
        <family val="1"/>
        <charset val="204"/>
      </rPr>
      <t xml:space="preserve">                                       </t>
    </r>
    <r>
      <rPr>
        <b/>
        <sz val="8"/>
        <color indexed="8"/>
        <rFont val="Times New Roman"/>
        <family val="1"/>
        <charset val="204"/>
      </rPr>
      <t xml:space="preserve">холодной воды </t>
    </r>
    <r>
      <rPr>
        <sz val="8"/>
        <color indexed="8"/>
        <rFont val="Times New Roman"/>
        <family val="1"/>
        <charset val="204"/>
      </rPr>
      <t xml:space="preserve">в МБОУ Абалаковская СОШ №1, МБОУ Высокогорская СОШ №7;                                                </t>
    </r>
    <r>
      <rPr>
        <b/>
        <sz val="9"/>
        <color indexed="8"/>
        <rFont val="Times New Roman"/>
        <family val="1"/>
        <charset val="204"/>
      </rPr>
      <t xml:space="preserve">Замена приборов учета:     </t>
    </r>
    <r>
      <rPr>
        <sz val="8"/>
        <color indexed="8"/>
        <rFont val="Times New Roman"/>
        <family val="1"/>
        <charset val="204"/>
      </rPr>
      <t xml:space="preserve">                                       </t>
    </r>
    <r>
      <rPr>
        <b/>
        <sz val="8"/>
        <color indexed="8"/>
        <rFont val="Times New Roman"/>
        <family val="1"/>
        <charset val="204"/>
      </rPr>
      <t xml:space="preserve">горячей воды </t>
    </r>
    <r>
      <rPr>
        <sz val="8"/>
        <color indexed="8"/>
        <rFont val="Times New Roman"/>
        <family val="1"/>
        <charset val="204"/>
      </rPr>
      <t xml:space="preserve">в МБОУ Шапкинская СОШ №11;                                                       </t>
    </r>
    <r>
      <rPr>
        <b/>
        <sz val="8"/>
        <color indexed="8"/>
        <rFont val="Times New Roman"/>
        <family val="1"/>
        <charset val="204"/>
      </rPr>
      <t>холодной воды</t>
    </r>
    <r>
      <rPr>
        <sz val="8"/>
        <color indexed="8"/>
        <rFont val="Times New Roman"/>
        <family val="1"/>
        <charset val="204"/>
      </rPr>
      <t xml:space="preserve"> в МБОУ Анциферовская СОШ №25, МБОУ Плотбищенская СОШ №9, МБОУ Озерновская СОШ №46, МБОУ Высокогорская СОШ №7, МБОУ Епишинская СОШ №6, МБОУ Новокаргинская СОШ №5, МБОУ Новоназимовская СОШ №4, МБОУ Потаповская СОШ №8, МБОУ Подгорновская СОШ №17, МБОУ Погодаевская СОШ №18, МБОУ Усть-Кемская СОШ №10, МБОУ Усть-Питская СОШ №19, МБОУ Шапкинская СОШ №11, МБОУ Ярцевская СОШ №12;                                                        </t>
    </r>
    <r>
      <rPr>
        <b/>
        <sz val="8"/>
        <color indexed="8"/>
        <rFont val="Times New Roman"/>
        <family val="1"/>
        <charset val="204"/>
      </rPr>
      <t>тепловой энергии</t>
    </r>
    <r>
      <rPr>
        <sz val="8"/>
        <color indexed="8"/>
        <rFont val="Times New Roman"/>
        <family val="1"/>
        <charset val="204"/>
      </rPr>
      <t xml:space="preserve"> в МБОУ Высокогорская СОШ №7, МБОУ Подгорновская СОШ №17                                                       </t>
    </r>
  </si>
  <si>
    <t>капитальный ремонт сетей теплоснабжения от ул. Ленинградская, 49 до ул. Юбилейная, 9 в с. Озерное</t>
  </si>
  <si>
    <t>0430088220</t>
  </si>
  <si>
    <t>610</t>
  </si>
  <si>
    <t>Актуализация генерального плана муниципального образования п Подтесово</t>
  </si>
  <si>
    <t>в том числе за счет средств краевого бюджета:</t>
  </si>
  <si>
    <t>Актуализация правил землепользования и застройки  Верхнепашинского сельсовета</t>
  </si>
  <si>
    <t>Актуализация правил землепользования и застройки  Высокогорского  сельсовета</t>
  </si>
  <si>
    <t>Актуализация правил землепользования и застройки Городищенского сельсовета</t>
  </si>
  <si>
    <t>Актуализация правил землепользования и застройки Епишинского  сельсовета</t>
  </si>
  <si>
    <t>Актуализация правил землепользования и застройки Железнодорожного  сельсовета</t>
  </si>
  <si>
    <t>Актуализация правил землепользования и застройки Криклявского  сельсовета</t>
  </si>
  <si>
    <t>Актуализация правил землепользования и застройки Луговатского  сельсовета</t>
  </si>
  <si>
    <t>Актуализация правил землепользования и застройки Майского  сельсовета</t>
  </si>
  <si>
    <t>Актуализация правил землепользования и застройки Малобельского  сельсовета</t>
  </si>
  <si>
    <t>Актуализация правил землепользования и застройки Маковского  сельсовета</t>
  </si>
  <si>
    <t>Актуализация правил землепользования и застройки Новоназимовского  сельсовета</t>
  </si>
  <si>
    <t>Актуализация правил землепользования и застройки Новогородского  сельсовета</t>
  </si>
  <si>
    <t>Актуализация правил землепользования и застройки Новокаргинского  сельсовета</t>
  </si>
  <si>
    <t>Актуализация правил землепользования и застройки Озерновского сельсовета</t>
  </si>
  <si>
    <t>Актуализация правил землепользования и застройки Плотбищенского  сельсовета</t>
  </si>
  <si>
    <t>Актуализация правил землепользования и застройки Подгорновского  сельсовета</t>
  </si>
  <si>
    <t>Актуализация правил землепользования и застройки  муниципального образования поселка Подтесово</t>
  </si>
  <si>
    <t>Актуализация правил землепользования и застройки Потаповского  сельсовета</t>
  </si>
  <si>
    <t>Актуализация правил землепользования и застройки Погодаевского  сельсовета</t>
  </si>
  <si>
    <t>Актуализация правил землепользования и застройки Сымского  сельсовета</t>
  </si>
  <si>
    <t>Актуализация правил землепользования и застройки Усть-Питского сельсовета</t>
  </si>
  <si>
    <t>Актуализация правил землепользования и застройки Усть-Кемского  сельсовета</t>
  </si>
  <si>
    <t>Актуализация правил землепользования и застройки Чалбышевского  сельсовета</t>
  </si>
  <si>
    <t>Актуализация правил землепользования и застройки Ярцевского сельсовета</t>
  </si>
  <si>
    <t>в том числе за счет средств местного бюджета:</t>
  </si>
  <si>
    <r>
      <t>Мероприятие 1.                                                                                  П</t>
    </r>
    <r>
      <rPr>
        <sz val="9"/>
        <color indexed="8"/>
        <rFont val="Times New Roman"/>
        <family val="1"/>
        <charset val="204"/>
      </rPr>
      <t>одготовка генеральных планов городских и сельских поселений, разработка проектов планировки и межевания земельных участков для жилищного, строительства, формирование и постановку земельных участков на кадастровый учет</t>
    </r>
  </si>
  <si>
    <t>Разработка проекта генерального плана Абалаковского сельсовета</t>
  </si>
  <si>
    <t>Разработка проекта генерального плана Шапкинского сельсовета</t>
  </si>
  <si>
    <r>
      <t xml:space="preserve">6.2. </t>
    </r>
    <r>
      <rPr>
        <sz val="9"/>
        <color indexed="8"/>
        <rFont val="Times New Roman"/>
        <family val="1"/>
        <charset val="204"/>
      </rPr>
  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водоотвеления и очистки сточных вод за счет средств местного бюджета:</t>
    </r>
  </si>
  <si>
    <r>
      <t>Мероприятие 6.</t>
    </r>
    <r>
      <rPr>
        <sz val="9"/>
        <color indexed="8"/>
        <rFont val="Times New Roman"/>
        <family val="1"/>
        <charset val="204"/>
      </rPr>
      <t xml:space="preserve"> 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водоотвеления и очистки сточных вод :</t>
    </r>
  </si>
  <si>
    <r>
      <t xml:space="preserve">6.3. </t>
    </r>
    <r>
      <rPr>
        <sz val="9"/>
        <color indexed="8"/>
        <rFont val="Times New Roman"/>
        <family val="1"/>
        <charset val="204"/>
      </rPr>
      <t>Финансирование расходов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водоотвеления и очистки сточных вод за счет средств федерального бюджета:</t>
    </r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</si>
</sst>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23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i/>
      <sz val="10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6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22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0" fillId="0" borderId="0" xfId="0" applyNumberFormat="1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0" fillId="0" borderId="0" xfId="0" applyNumberFormat="1"/>
    <xf numFmtId="0" fontId="2" fillId="2" borderId="3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5" fillId="0" borderId="0" xfId="0" applyFont="1" applyFill="1"/>
    <xf numFmtId="0" fontId="2" fillId="0" borderId="0" xfId="0" applyFont="1" applyFill="1"/>
    <xf numFmtId="0" fontId="0" fillId="0" borderId="0" xfId="0" applyFill="1"/>
    <xf numFmtId="164" fontId="3" fillId="0" borderId="0" xfId="0" applyNumberFormat="1" applyFont="1" applyAlignment="1">
      <alignment horizontal="center" vertical="center"/>
    </xf>
    <xf numFmtId="0" fontId="3" fillId="0" borderId="1" xfId="0" applyFont="1" applyBorder="1"/>
    <xf numFmtId="164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64" fontId="4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ill="1"/>
    <xf numFmtId="0" fontId="13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justify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164" fontId="8" fillId="0" borderId="0" xfId="0" applyNumberFormat="1" applyFont="1" applyFill="1" applyBorder="1"/>
    <xf numFmtId="0" fontId="8" fillId="0" borderId="0" xfId="0" applyFont="1" applyFill="1" applyBorder="1"/>
    <xf numFmtId="0" fontId="8" fillId="0" borderId="1" xfId="0" applyFont="1" applyFill="1" applyBorder="1"/>
    <xf numFmtId="0" fontId="2" fillId="0" borderId="1" xfId="0" applyFont="1" applyFill="1" applyBorder="1" applyAlignment="1">
      <alignment horizontal="left" vertical="top" wrapText="1"/>
    </xf>
    <xf numFmtId="164" fontId="2" fillId="0" borderId="4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164" fontId="8" fillId="0" borderId="0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0" fillId="0" borderId="1" xfId="0" applyBorder="1"/>
    <xf numFmtId="164" fontId="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justify" wrapText="1"/>
    </xf>
    <xf numFmtId="49" fontId="13" fillId="0" borderId="1" xfId="0" applyNumberFormat="1" applyFont="1" applyBorder="1" applyAlignment="1">
      <alignment horizontal="center"/>
    </xf>
    <xf numFmtId="164" fontId="4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 vertical="center"/>
    </xf>
    <xf numFmtId="0" fontId="0" fillId="0" borderId="1" xfId="0" applyFont="1" applyBorder="1"/>
    <xf numFmtId="164" fontId="1" fillId="0" borderId="1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0" fontId="0" fillId="5" borderId="0" xfId="0" applyFill="1"/>
    <xf numFmtId="0" fontId="8" fillId="0" borderId="11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3" fillId="0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0" xfId="0" applyFont="1" applyFill="1" applyBorder="1"/>
    <xf numFmtId="0" fontId="8" fillId="0" borderId="0" xfId="0" applyFont="1" applyFill="1"/>
    <xf numFmtId="0" fontId="8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164" fontId="8" fillId="0" borderId="5" xfId="0" applyNumberFormat="1" applyFont="1" applyFill="1" applyBorder="1"/>
    <xf numFmtId="49" fontId="8" fillId="0" borderId="1" xfId="0" applyNumberFormat="1" applyFont="1" applyFill="1" applyBorder="1"/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wrapText="1"/>
    </xf>
    <xf numFmtId="0" fontId="5" fillId="0" borderId="1" xfId="0" applyFont="1" applyFill="1" applyBorder="1"/>
    <xf numFmtId="0" fontId="5" fillId="0" borderId="0" xfId="0" applyFont="1" applyFill="1" applyBorder="1"/>
    <xf numFmtId="164" fontId="2" fillId="0" borderId="9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/>
    <xf numFmtId="164" fontId="4" fillId="0" borderId="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left" vertical="justify" wrapText="1"/>
    </xf>
    <xf numFmtId="0" fontId="22" fillId="0" borderId="1" xfId="0" applyFont="1" applyFill="1" applyBorder="1" applyAlignment="1">
      <alignment horizontal="left" vertical="top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Border="1"/>
    <xf numFmtId="0" fontId="2" fillId="0" borderId="0" xfId="0" applyFont="1" applyFill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4" fontId="4" fillId="0" borderId="0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wrapText="1"/>
    </xf>
    <xf numFmtId="0" fontId="14" fillId="0" borderId="18" xfId="0" applyFont="1" applyFill="1" applyBorder="1" applyAlignment="1">
      <alignment horizontal="center" wrapText="1"/>
    </xf>
    <xf numFmtId="0" fontId="6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 wrapText="1"/>
    </xf>
    <xf numFmtId="164" fontId="17" fillId="0" borderId="1" xfId="0" applyNumberFormat="1" applyFont="1" applyFill="1" applyBorder="1" applyAlignment="1">
      <alignment horizontal="left" vertical="top" wrapText="1"/>
    </xf>
    <xf numFmtId="0" fontId="18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justify" wrapText="1"/>
    </xf>
    <xf numFmtId="0" fontId="8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justify" shrinkToFit="1"/>
    </xf>
    <xf numFmtId="0" fontId="2" fillId="0" borderId="2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11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0" fillId="0" borderId="11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0" fontId="2" fillId="0" borderId="1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justify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1:N21"/>
  <sheetViews>
    <sheetView view="pageBreakPreview" topLeftCell="A10" zoomScaleNormal="85" workbookViewId="0">
      <selection activeCell="H13" sqref="H13:L14"/>
    </sheetView>
  </sheetViews>
  <sheetFormatPr defaultRowHeight="15"/>
  <cols>
    <col min="1" max="1" width="14.28515625" customWidth="1"/>
    <col min="2" max="2" width="35.28515625" customWidth="1"/>
    <col min="3" max="3" width="23.5703125" customWidth="1"/>
    <col min="4" max="5" width="9.28515625" bestFit="1" customWidth="1"/>
    <col min="6" max="6" width="10" bestFit="1" customWidth="1"/>
    <col min="7" max="7" width="9.28515625" bestFit="1" customWidth="1"/>
    <col min="8" max="8" width="11.42578125" customWidth="1"/>
    <col min="9" max="9" width="11.85546875" customWidth="1"/>
    <col min="10" max="11" width="11.5703125" customWidth="1"/>
    <col min="12" max="12" width="12.5703125" customWidth="1"/>
    <col min="13" max="13" width="15.7109375" customWidth="1"/>
    <col min="14" max="14" width="12.85546875" customWidth="1"/>
  </cols>
  <sheetData>
    <row r="1" spans="1:14" ht="64.5" customHeight="1">
      <c r="H1" s="147" t="s">
        <v>81</v>
      </c>
      <c r="I1" s="147"/>
      <c r="J1" s="147"/>
      <c r="K1" s="147"/>
      <c r="L1" s="147"/>
    </row>
    <row r="2" spans="1:14" ht="20.25" customHeight="1">
      <c r="A2" s="155" t="s">
        <v>45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4" spans="1:14">
      <c r="A4" s="144" t="s">
        <v>15</v>
      </c>
      <c r="B4" s="144" t="s">
        <v>16</v>
      </c>
      <c r="C4" s="144" t="s">
        <v>17</v>
      </c>
      <c r="D4" s="152" t="s">
        <v>18</v>
      </c>
      <c r="E4" s="153"/>
      <c r="F4" s="153"/>
      <c r="G4" s="154"/>
      <c r="H4" s="149" t="s">
        <v>28</v>
      </c>
      <c r="I4" s="150"/>
      <c r="J4" s="150"/>
      <c r="K4" s="150"/>
      <c r="L4" s="151"/>
    </row>
    <row r="5" spans="1:14" ht="63.75" customHeight="1">
      <c r="A5" s="148"/>
      <c r="B5" s="148"/>
      <c r="C5" s="148"/>
      <c r="D5" s="13" t="s">
        <v>19</v>
      </c>
      <c r="E5" s="6" t="s">
        <v>27</v>
      </c>
      <c r="F5" s="13" t="s">
        <v>20</v>
      </c>
      <c r="G5" s="13" t="s">
        <v>21</v>
      </c>
      <c r="H5" s="13">
        <v>2015</v>
      </c>
      <c r="I5" s="6">
        <v>2016</v>
      </c>
      <c r="J5" s="6">
        <v>2017</v>
      </c>
      <c r="K5" s="6">
        <v>2018</v>
      </c>
      <c r="L5" s="13" t="s">
        <v>22</v>
      </c>
      <c r="N5" s="2"/>
    </row>
    <row r="6" spans="1:14" ht="30.75" customHeight="1">
      <c r="A6" s="144" t="s">
        <v>4</v>
      </c>
      <c r="B6" s="144" t="s">
        <v>78</v>
      </c>
      <c r="C6" s="6" t="s">
        <v>23</v>
      </c>
      <c r="D6" s="1"/>
      <c r="E6" s="1"/>
      <c r="F6" s="1"/>
      <c r="G6" s="32"/>
      <c r="H6" s="79">
        <f>H8+H9+H10</f>
        <v>575770.14000000013</v>
      </c>
      <c r="I6" s="79">
        <f t="shared" ref="I6:L6" si="0">I8+I9+I10</f>
        <v>419831.46</v>
      </c>
      <c r="J6" s="79">
        <f t="shared" si="0"/>
        <v>376634.10000000003</v>
      </c>
      <c r="K6" s="79">
        <f t="shared" si="0"/>
        <v>376634.10000000003</v>
      </c>
      <c r="L6" s="79">
        <f t="shared" si="0"/>
        <v>1748869.8000000003</v>
      </c>
      <c r="M6" s="33">
        <f>'ПРИЛ.2 к МП'!J6</f>
        <v>1748869.8000000003</v>
      </c>
      <c r="N6" s="2"/>
    </row>
    <row r="7" spans="1:14">
      <c r="A7" s="145"/>
      <c r="B7" s="145"/>
      <c r="C7" s="6" t="s">
        <v>24</v>
      </c>
      <c r="D7" s="1"/>
      <c r="E7" s="1"/>
      <c r="F7" s="1"/>
      <c r="G7" s="32"/>
      <c r="H7" s="34"/>
      <c r="I7" s="34"/>
      <c r="J7" s="34"/>
      <c r="K7" s="80"/>
      <c r="L7" s="81"/>
      <c r="M7" s="35"/>
      <c r="N7" s="2"/>
    </row>
    <row r="8" spans="1:14" ht="32.25" customHeight="1">
      <c r="A8" s="145"/>
      <c r="B8" s="145"/>
      <c r="C8" s="144" t="s">
        <v>25</v>
      </c>
      <c r="D8" s="39" t="s">
        <v>53</v>
      </c>
      <c r="E8" s="1"/>
      <c r="F8" s="1"/>
      <c r="G8" s="32"/>
      <c r="H8" s="34">
        <f>H12+H14+H18+H21</f>
        <v>575770.14000000013</v>
      </c>
      <c r="I8" s="34">
        <f>I12+I14+I18+I21</f>
        <v>419579.26</v>
      </c>
      <c r="J8" s="34">
        <f>J12+J14+J18+J21</f>
        <v>376474.10000000003</v>
      </c>
      <c r="K8" s="34">
        <f>K12+K14+K18+K21</f>
        <v>376474.10000000003</v>
      </c>
      <c r="L8" s="34">
        <f>H8+I8+J8+K8</f>
        <v>1748297.6000000003</v>
      </c>
      <c r="M8" s="33"/>
      <c r="N8" s="2"/>
    </row>
    <row r="9" spans="1:14" ht="32.25" customHeight="1">
      <c r="A9" s="145"/>
      <c r="B9" s="145"/>
      <c r="C9" s="148"/>
      <c r="D9" s="46">
        <v>808</v>
      </c>
      <c r="E9" s="1"/>
      <c r="F9" s="1"/>
      <c r="G9" s="32"/>
      <c r="H9" s="34">
        <f>H19</f>
        <v>0</v>
      </c>
      <c r="I9" s="34">
        <f>I19</f>
        <v>160</v>
      </c>
      <c r="J9" s="34">
        <f>J19</f>
        <v>160</v>
      </c>
      <c r="K9" s="34">
        <f>K19</f>
        <v>160</v>
      </c>
      <c r="L9" s="34">
        <f>H9+I9+J9+K9</f>
        <v>480</v>
      </c>
      <c r="M9" s="33"/>
      <c r="N9" s="2"/>
    </row>
    <row r="10" spans="1:14" ht="32.25" customHeight="1">
      <c r="A10" s="148"/>
      <c r="B10" s="148"/>
      <c r="C10" s="87" t="s">
        <v>117</v>
      </c>
      <c r="D10" s="46"/>
      <c r="E10" s="1"/>
      <c r="F10" s="1"/>
      <c r="G10" s="32"/>
      <c r="H10" s="34">
        <f>'ПРИЛ.2 к МП'!E12</f>
        <v>0</v>
      </c>
      <c r="I10" s="34">
        <f>'ПРИЛ.2 к МП'!F12</f>
        <v>92.2</v>
      </c>
      <c r="J10" s="34">
        <f>'ПРИЛ.2 к МП'!G12</f>
        <v>0</v>
      </c>
      <c r="K10" s="34">
        <f>'ПРИЛ.2 к МП'!H12</f>
        <v>0</v>
      </c>
      <c r="L10" s="34">
        <f>'ПРИЛ.2 к МП'!I12</f>
        <v>92.2</v>
      </c>
      <c r="M10" s="33"/>
      <c r="N10" s="2"/>
    </row>
    <row r="11" spans="1:14" ht="36.75" customHeight="1">
      <c r="A11" s="141" t="s">
        <v>119</v>
      </c>
      <c r="B11" s="144" t="s">
        <v>105</v>
      </c>
      <c r="C11" s="6" t="s">
        <v>26</v>
      </c>
      <c r="D11" s="1"/>
      <c r="E11" s="1"/>
      <c r="F11" s="1"/>
      <c r="G11" s="32"/>
      <c r="H11" s="82">
        <f>H12</f>
        <v>423908.14</v>
      </c>
      <c r="I11" s="82">
        <f>I12</f>
        <v>389804</v>
      </c>
      <c r="J11" s="82">
        <f>J12</f>
        <v>372489.4</v>
      </c>
      <c r="K11" s="82">
        <f>K12</f>
        <v>372489.4</v>
      </c>
      <c r="L11" s="82">
        <f>L12</f>
        <v>1558690.94</v>
      </c>
      <c r="M11" s="36"/>
      <c r="N11" s="2"/>
    </row>
    <row r="12" spans="1:14">
      <c r="A12" s="143"/>
      <c r="B12" s="145"/>
      <c r="C12" s="6" t="s">
        <v>24</v>
      </c>
      <c r="D12" s="39" t="s">
        <v>53</v>
      </c>
      <c r="E12" s="37"/>
      <c r="F12" s="37"/>
      <c r="G12" s="38"/>
      <c r="H12" s="34">
        <f>'ПП 1 ЖКХ '!G8</f>
        <v>423908.14</v>
      </c>
      <c r="I12" s="34">
        <f>'ПП 1 ЖКХ '!H8</f>
        <v>389804</v>
      </c>
      <c r="J12" s="34">
        <f>'ПП 1 ЖКХ '!I8</f>
        <v>372489.4</v>
      </c>
      <c r="K12" s="34">
        <f>'ПП 1 ЖКХ '!J8</f>
        <v>372489.4</v>
      </c>
      <c r="L12" s="34">
        <f>'ПП 1 ЖКХ '!K8</f>
        <v>1558690.94</v>
      </c>
      <c r="M12" s="35"/>
      <c r="N12" s="2"/>
    </row>
    <row r="13" spans="1:14" ht="39" customHeight="1">
      <c r="A13" s="141" t="s">
        <v>120</v>
      </c>
      <c r="B13" s="141" t="s">
        <v>46</v>
      </c>
      <c r="C13" s="6" t="s">
        <v>26</v>
      </c>
      <c r="D13" s="1"/>
      <c r="E13" s="1"/>
      <c r="F13" s="1"/>
      <c r="G13" s="32"/>
      <c r="H13" s="82">
        <f>H14</f>
        <v>148945.70000000001</v>
      </c>
      <c r="I13" s="82">
        <f>'ПП 2 Архитектура'!H7</f>
        <v>28192.66</v>
      </c>
      <c r="J13" s="82">
        <f>'ПП 2 Архитектура'!I7</f>
        <v>2809.9</v>
      </c>
      <c r="K13" s="82">
        <f>'ПП 2 Архитектура'!J7</f>
        <v>2809.9</v>
      </c>
      <c r="L13" s="82">
        <f>'ПП 2 Архитектура'!K7</f>
        <v>182758.16</v>
      </c>
      <c r="M13" s="23"/>
    </row>
    <row r="14" spans="1:14">
      <c r="A14" s="142"/>
      <c r="B14" s="142"/>
      <c r="C14" s="6" t="s">
        <v>24</v>
      </c>
      <c r="D14" s="39" t="s">
        <v>53</v>
      </c>
      <c r="E14" s="1"/>
      <c r="F14" s="1"/>
      <c r="G14" s="32"/>
      <c r="H14" s="34">
        <f>'ПП 2 Архитектура'!G7</f>
        <v>148945.70000000001</v>
      </c>
      <c r="I14" s="34">
        <f>'ПП 2 Архитектура'!H7-'ПРИЛ.2 к МП'!F32</f>
        <v>28100.46</v>
      </c>
      <c r="J14" s="34">
        <f>'ПП 2 Архитектура'!I7</f>
        <v>2809.9</v>
      </c>
      <c r="K14" s="34">
        <f>'ПП 2 Архитектура'!J7</f>
        <v>2809.9</v>
      </c>
      <c r="L14" s="34">
        <f>H14+I14+J14+K14</f>
        <v>182665.96</v>
      </c>
    </row>
    <row r="15" spans="1:14">
      <c r="A15" s="143"/>
      <c r="B15" s="143"/>
      <c r="C15" s="88" t="s">
        <v>117</v>
      </c>
      <c r="D15" s="39"/>
      <c r="E15" s="1"/>
      <c r="F15" s="1"/>
      <c r="G15" s="32"/>
      <c r="H15" s="34">
        <f>'ПРИЛ.2 к МП'!E32</f>
        <v>0</v>
      </c>
      <c r="I15" s="34">
        <f>'ПРИЛ.2 к МП'!F32</f>
        <v>92.2</v>
      </c>
      <c r="J15" s="34">
        <f>'ПРИЛ.2 к МП'!G32</f>
        <v>0</v>
      </c>
      <c r="K15" s="34">
        <f>'ПРИЛ.2 к МП'!H32</f>
        <v>0</v>
      </c>
      <c r="L15" s="34">
        <f>'ПРИЛ.2 к МП'!I32</f>
        <v>92.2</v>
      </c>
    </row>
    <row r="16" spans="1:14" ht="38.25">
      <c r="A16" s="146" t="s">
        <v>121</v>
      </c>
      <c r="B16" s="146" t="s">
        <v>51</v>
      </c>
      <c r="C16" s="6" t="s">
        <v>26</v>
      </c>
      <c r="D16" s="28"/>
      <c r="E16" s="28"/>
      <c r="F16" s="28"/>
      <c r="G16" s="28"/>
      <c r="H16" s="82">
        <f>H18+H19</f>
        <v>380</v>
      </c>
      <c r="I16" s="82">
        <f>I18+I19</f>
        <v>160</v>
      </c>
      <c r="J16" s="82">
        <f>J18+J19</f>
        <v>160</v>
      </c>
      <c r="K16" s="82">
        <f>K18+K19</f>
        <v>160</v>
      </c>
      <c r="L16" s="82">
        <f>L18+L19</f>
        <v>860</v>
      </c>
      <c r="M16" s="19"/>
    </row>
    <row r="17" spans="1:13">
      <c r="A17" s="146"/>
      <c r="B17" s="146"/>
      <c r="C17" s="6" t="s">
        <v>6</v>
      </c>
      <c r="D17" s="28"/>
      <c r="E17" s="28"/>
      <c r="F17" s="28"/>
      <c r="G17" s="28"/>
      <c r="H17" s="83"/>
      <c r="I17" s="83"/>
      <c r="J17" s="83"/>
      <c r="K17" s="80"/>
      <c r="L17" s="83"/>
      <c r="M17" s="19"/>
    </row>
    <row r="18" spans="1:13">
      <c r="A18" s="146"/>
      <c r="B18" s="146"/>
      <c r="C18" s="144" t="s">
        <v>118</v>
      </c>
      <c r="D18" s="39" t="s">
        <v>53</v>
      </c>
      <c r="E18" s="28"/>
      <c r="F18" s="28"/>
      <c r="G18" s="28"/>
      <c r="H18" s="34">
        <f>'ПП 3 Энергосбережение'!G15</f>
        <v>380</v>
      </c>
      <c r="I18" s="34">
        <f>'ПП 3 Энергосбережение'!H15</f>
        <v>0</v>
      </c>
      <c r="J18" s="34">
        <f>'ПП 3 Энергосбережение'!I15</f>
        <v>0</v>
      </c>
      <c r="K18" s="34">
        <f>'ПП 3 Энергосбережение'!J15</f>
        <v>0</v>
      </c>
      <c r="L18" s="34">
        <f>H18+I18+J18+K18</f>
        <v>380</v>
      </c>
      <c r="M18" s="19"/>
    </row>
    <row r="19" spans="1:13">
      <c r="A19" s="146"/>
      <c r="B19" s="146"/>
      <c r="C19" s="148"/>
      <c r="D19" s="74" t="str">
        <f>'ПП 3 Энергосбережение'!C18</f>
        <v>808</v>
      </c>
      <c r="E19" s="28"/>
      <c r="F19" s="28"/>
      <c r="G19" s="28"/>
      <c r="H19" s="34">
        <f>'ПП 3 Энергосбережение'!G18</f>
        <v>0</v>
      </c>
      <c r="I19" s="34">
        <f>'ПП 3 Энергосбережение'!H18+'ПП 3 Энергосбережение'!H19</f>
        <v>160</v>
      </c>
      <c r="J19" s="34">
        <f>'ПП 3 Энергосбережение'!I18</f>
        <v>160</v>
      </c>
      <c r="K19" s="34">
        <f>'ПП 3 Энергосбережение'!J18</f>
        <v>160</v>
      </c>
      <c r="L19" s="34">
        <f>H19+I19+J19+K19</f>
        <v>480</v>
      </c>
      <c r="M19" s="45"/>
    </row>
    <row r="20" spans="1:13" ht="38.25">
      <c r="A20" s="146" t="s">
        <v>122</v>
      </c>
      <c r="B20" s="146" t="s">
        <v>102</v>
      </c>
      <c r="C20" s="6" t="s">
        <v>26</v>
      </c>
      <c r="D20" s="28"/>
      <c r="E20" s="28"/>
      <c r="F20" s="28"/>
      <c r="G20" s="28"/>
      <c r="H20" s="82">
        <f>H21</f>
        <v>2536.3000000000002</v>
      </c>
      <c r="I20" s="82">
        <f>I21</f>
        <v>1674.8</v>
      </c>
      <c r="J20" s="82">
        <f>J21</f>
        <v>1174.8</v>
      </c>
      <c r="K20" s="82">
        <f>K21</f>
        <v>1174.8</v>
      </c>
      <c r="L20" s="82">
        <f>L21</f>
        <v>6560.7</v>
      </c>
      <c r="M20" s="19"/>
    </row>
    <row r="21" spans="1:13">
      <c r="A21" s="146"/>
      <c r="B21" s="146"/>
      <c r="C21" s="6" t="s">
        <v>24</v>
      </c>
      <c r="D21" s="39" t="s">
        <v>53</v>
      </c>
      <c r="E21" s="28"/>
      <c r="F21" s="28"/>
      <c r="G21" s="28"/>
      <c r="H21" s="34">
        <f>'ПП 4 Кап ремонт МКД'!G8</f>
        <v>2536.3000000000002</v>
      </c>
      <c r="I21" s="34">
        <f>'ПП 4 Кап ремонт МКД'!H8</f>
        <v>1674.8</v>
      </c>
      <c r="J21" s="34">
        <f>'ПП 4 Кап ремонт МКД'!I8</f>
        <v>1174.8</v>
      </c>
      <c r="K21" s="34">
        <f>'ПП 4 Кап ремонт МКД'!J8</f>
        <v>1174.8</v>
      </c>
      <c r="L21" s="34">
        <f>'ПП 4 Кап ремонт МКД'!K8</f>
        <v>6560.7</v>
      </c>
      <c r="M21" s="45"/>
    </row>
  </sheetData>
  <mergeCells count="19">
    <mergeCell ref="C8:C9"/>
    <mergeCell ref="A6:A10"/>
    <mergeCell ref="B6:B10"/>
    <mergeCell ref="C18:C19"/>
    <mergeCell ref="B16:B19"/>
    <mergeCell ref="A16:A19"/>
    <mergeCell ref="A11:A12"/>
    <mergeCell ref="H1:L1"/>
    <mergeCell ref="C4:C5"/>
    <mergeCell ref="B4:B5"/>
    <mergeCell ref="H4:L4"/>
    <mergeCell ref="D4:G4"/>
    <mergeCell ref="A2:L2"/>
    <mergeCell ref="A4:A5"/>
    <mergeCell ref="A13:A15"/>
    <mergeCell ref="B13:B15"/>
    <mergeCell ref="B11:B12"/>
    <mergeCell ref="A20:A21"/>
    <mergeCell ref="B20:B21"/>
  </mergeCells>
  <phoneticPr fontId="0" type="noConversion"/>
  <pageMargins left="0.7" right="0.7" top="0.75" bottom="0.75" header="0.3" footer="0.3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B1:K53"/>
  <sheetViews>
    <sheetView view="pageBreakPreview" topLeftCell="A19" workbookViewId="0">
      <selection activeCell="E26" sqref="E26:I32"/>
    </sheetView>
  </sheetViews>
  <sheetFormatPr defaultRowHeight="15"/>
  <cols>
    <col min="1" max="1" width="3" customWidth="1"/>
    <col min="2" max="2" width="9.5703125" customWidth="1"/>
    <col min="3" max="3" width="24.42578125" customWidth="1"/>
    <col min="4" max="4" width="58" customWidth="1"/>
    <col min="5" max="9" width="12.85546875" customWidth="1"/>
    <col min="10" max="10" width="14.42578125" customWidth="1"/>
    <col min="11" max="11" width="9.5703125" bestFit="1" customWidth="1"/>
  </cols>
  <sheetData>
    <row r="1" spans="2:11" ht="64.5" customHeight="1">
      <c r="F1" s="147" t="s">
        <v>82</v>
      </c>
      <c r="G1" s="147"/>
      <c r="H1" s="147"/>
      <c r="I1" s="147"/>
    </row>
    <row r="2" spans="2:11" ht="36.75" customHeight="1">
      <c r="B2" s="160" t="s">
        <v>12</v>
      </c>
      <c r="C2" s="160"/>
      <c r="D2" s="160"/>
      <c r="E2" s="160"/>
      <c r="F2" s="160"/>
      <c r="G2" s="160"/>
      <c r="H2" s="160"/>
      <c r="I2" s="160"/>
    </row>
    <row r="3" spans="2:11" ht="7.5" customHeight="1"/>
    <row r="4" spans="2:11">
      <c r="B4" s="159" t="s">
        <v>0</v>
      </c>
      <c r="C4" s="159" t="s">
        <v>1</v>
      </c>
      <c r="D4" s="159" t="s">
        <v>2</v>
      </c>
      <c r="E4" s="159" t="s">
        <v>11</v>
      </c>
      <c r="F4" s="159"/>
      <c r="G4" s="159"/>
      <c r="H4" s="159"/>
      <c r="I4" s="159"/>
    </row>
    <row r="5" spans="2:11" ht="48" customHeight="1">
      <c r="B5" s="159"/>
      <c r="C5" s="159"/>
      <c r="D5" s="159"/>
      <c r="E5" s="6">
        <v>2015</v>
      </c>
      <c r="F5" s="6">
        <v>2016</v>
      </c>
      <c r="G5" s="6">
        <v>2017</v>
      </c>
      <c r="H5" s="6">
        <v>2018</v>
      </c>
      <c r="I5" s="6" t="s">
        <v>3</v>
      </c>
    </row>
    <row r="6" spans="2:11">
      <c r="B6" s="156" t="s">
        <v>4</v>
      </c>
      <c r="C6" s="159" t="s">
        <v>79</v>
      </c>
      <c r="D6" s="15" t="s">
        <v>5</v>
      </c>
      <c r="E6" s="22">
        <f>E8+E9+E10+E11+E12+E13</f>
        <v>575770.14000000013</v>
      </c>
      <c r="F6" s="22">
        <f>F8+F9+F10+F11+F12+F13</f>
        <v>419831.46</v>
      </c>
      <c r="G6" s="22">
        <f>G8+G9+G10+G11+G12+G13</f>
        <v>376634.10000000003</v>
      </c>
      <c r="H6" s="22">
        <f>H8+H9+H10+H11+H12+H13</f>
        <v>376634.10000000003</v>
      </c>
      <c r="I6" s="22">
        <f>I8+I9+I10+I11+I12+I13</f>
        <v>1748869.7999999998</v>
      </c>
      <c r="J6" s="19">
        <f>E6+F6+G6+H6</f>
        <v>1748869.8000000003</v>
      </c>
      <c r="K6" s="19">
        <f>E6+F6+G6+H6</f>
        <v>1748869.8000000003</v>
      </c>
    </row>
    <row r="7" spans="2:11">
      <c r="B7" s="157"/>
      <c r="C7" s="159"/>
      <c r="D7" s="3" t="s">
        <v>6</v>
      </c>
      <c r="E7" s="4"/>
      <c r="F7" s="4"/>
      <c r="G7" s="4"/>
      <c r="H7" s="70"/>
      <c r="I7" s="4"/>
      <c r="K7" s="19">
        <f>I16+I26+I36+I46</f>
        <v>1748869.8</v>
      </c>
    </row>
    <row r="8" spans="2:11">
      <c r="B8" s="157"/>
      <c r="C8" s="159"/>
      <c r="D8" s="3" t="s">
        <v>7</v>
      </c>
      <c r="E8" s="4">
        <f t="shared" ref="E8:H10" si="0">E18+E28+F38+E48</f>
        <v>67442.899999999994</v>
      </c>
      <c r="F8" s="4">
        <f t="shared" si="0"/>
        <v>11532.1</v>
      </c>
      <c r="G8" s="4">
        <f t="shared" si="0"/>
        <v>0</v>
      </c>
      <c r="H8" s="4">
        <f t="shared" si="0"/>
        <v>0</v>
      </c>
      <c r="I8" s="4">
        <f>E8+F8+G8+H8</f>
        <v>78975</v>
      </c>
    </row>
    <row r="9" spans="2:11">
      <c r="B9" s="157"/>
      <c r="C9" s="159"/>
      <c r="D9" s="3" t="s">
        <v>8</v>
      </c>
      <c r="E9" s="4">
        <f t="shared" si="0"/>
        <v>501723.84000000008</v>
      </c>
      <c r="F9" s="4">
        <f t="shared" si="0"/>
        <v>401345.2</v>
      </c>
      <c r="G9" s="4">
        <f t="shared" si="0"/>
        <v>372489.4</v>
      </c>
      <c r="H9" s="4">
        <f t="shared" si="0"/>
        <v>372489.4</v>
      </c>
      <c r="I9" s="4">
        <f t="shared" ref="I9:I13" si="1">E9+F9+G9+H9</f>
        <v>1648047.8399999999</v>
      </c>
    </row>
    <row r="10" spans="2:11">
      <c r="B10" s="157"/>
      <c r="C10" s="159"/>
      <c r="D10" s="3" t="s">
        <v>9</v>
      </c>
      <c r="E10" s="4">
        <f t="shared" si="0"/>
        <v>0</v>
      </c>
      <c r="F10" s="4">
        <f t="shared" si="0"/>
        <v>0</v>
      </c>
      <c r="G10" s="4">
        <f t="shared" si="0"/>
        <v>0</v>
      </c>
      <c r="H10" s="4">
        <f t="shared" si="0"/>
        <v>0</v>
      </c>
      <c r="I10" s="4">
        <f t="shared" si="1"/>
        <v>0</v>
      </c>
    </row>
    <row r="11" spans="2:11">
      <c r="B11" s="157"/>
      <c r="C11" s="159"/>
      <c r="D11" s="3" t="s">
        <v>29</v>
      </c>
      <c r="E11" s="4">
        <f>E21+E31+E41+E51</f>
        <v>6603.4000000000005</v>
      </c>
      <c r="F11" s="4">
        <f>F21+F31+F41+F51</f>
        <v>6861.96</v>
      </c>
      <c r="G11" s="4">
        <f>G21+G31+G41+G51</f>
        <v>4144.7</v>
      </c>
      <c r="H11" s="4">
        <f>H21+H31+H41+H51</f>
        <v>4144.7</v>
      </c>
      <c r="I11" s="4">
        <f t="shared" si="1"/>
        <v>21754.760000000002</v>
      </c>
    </row>
    <row r="12" spans="2:11">
      <c r="B12" s="157"/>
      <c r="C12" s="159"/>
      <c r="D12" s="3" t="s">
        <v>44</v>
      </c>
      <c r="E12" s="4">
        <v>0</v>
      </c>
      <c r="F12" s="4">
        <f>F32</f>
        <v>92.2</v>
      </c>
      <c r="G12" s="4">
        <f t="shared" ref="E12:H13" si="2">G22+H32+H42+H52</f>
        <v>0</v>
      </c>
      <c r="H12" s="4">
        <v>0</v>
      </c>
      <c r="I12" s="4">
        <f t="shared" si="1"/>
        <v>92.2</v>
      </c>
    </row>
    <row r="13" spans="2:11">
      <c r="B13" s="158"/>
      <c r="C13" s="159"/>
      <c r="D13" s="3" t="s">
        <v>10</v>
      </c>
      <c r="E13" s="4">
        <f t="shared" si="2"/>
        <v>0</v>
      </c>
      <c r="F13" s="4">
        <f t="shared" si="2"/>
        <v>0</v>
      </c>
      <c r="G13" s="4">
        <f t="shared" si="2"/>
        <v>0</v>
      </c>
      <c r="H13" s="4">
        <f t="shared" si="2"/>
        <v>0</v>
      </c>
      <c r="I13" s="4">
        <f t="shared" si="1"/>
        <v>0</v>
      </c>
    </row>
    <row r="14" spans="2:11" ht="25.5">
      <c r="B14" s="156" t="s">
        <v>13</v>
      </c>
      <c r="C14" s="144" t="s">
        <v>41</v>
      </c>
      <c r="D14" s="21" t="s">
        <v>42</v>
      </c>
      <c r="E14" s="4"/>
      <c r="F14" s="4"/>
      <c r="G14" s="4"/>
      <c r="H14" s="70"/>
      <c r="I14" s="4"/>
    </row>
    <row r="15" spans="2:11">
      <c r="B15" s="157"/>
      <c r="C15" s="145"/>
      <c r="D15" s="3" t="s">
        <v>30</v>
      </c>
      <c r="E15" s="4"/>
      <c r="F15" s="4"/>
      <c r="G15" s="4"/>
      <c r="H15" s="70"/>
      <c r="I15" s="4"/>
    </row>
    <row r="16" spans="2:11">
      <c r="B16" s="157"/>
      <c r="C16" s="145"/>
      <c r="D16" s="3" t="s">
        <v>5</v>
      </c>
      <c r="E16" s="31">
        <f>E18+E19+E20+E21+E22+E23</f>
        <v>423908.14000000007</v>
      </c>
      <c r="F16" s="31">
        <f>F18+F19+F20+F21+F22+F23</f>
        <v>389804</v>
      </c>
      <c r="G16" s="31">
        <f>G18+G19+G20+G21+G22+G23</f>
        <v>372489.4</v>
      </c>
      <c r="H16" s="31">
        <f>H18+H19+H20+H21+H22+H23</f>
        <v>372489.4</v>
      </c>
      <c r="I16" s="31">
        <f>I18+I19+I20+I21+I22+I23</f>
        <v>1558690.9400000002</v>
      </c>
      <c r="J16" s="19">
        <f>E16+F16+G16+H16</f>
        <v>1558690.94</v>
      </c>
    </row>
    <row r="17" spans="2:10">
      <c r="B17" s="157"/>
      <c r="C17" s="145"/>
      <c r="D17" s="3" t="s">
        <v>6</v>
      </c>
      <c r="E17" s="4"/>
      <c r="F17" s="4"/>
      <c r="G17" s="4"/>
      <c r="H17" s="70"/>
      <c r="I17" s="4"/>
    </row>
    <row r="18" spans="2:10">
      <c r="B18" s="157"/>
      <c r="C18" s="145"/>
      <c r="D18" s="3" t="s">
        <v>7</v>
      </c>
      <c r="E18" s="4">
        <f>'ПП 1 ЖКХ '!G54</f>
        <v>11590</v>
      </c>
      <c r="F18" s="4">
        <f>'ПП 1 ЖКХ '!H54</f>
        <v>11532.1</v>
      </c>
      <c r="G18" s="4">
        <f>'ПП 1 ЖКХ '!I54</f>
        <v>0</v>
      </c>
      <c r="H18" s="4">
        <f>'ПП 1 ЖКХ '!J54</f>
        <v>0</v>
      </c>
      <c r="I18" s="4">
        <f>E18+F18+G18+H18</f>
        <v>23122.1</v>
      </c>
    </row>
    <row r="19" spans="2:10">
      <c r="B19" s="157"/>
      <c r="C19" s="145"/>
      <c r="D19" s="3" t="s">
        <v>8</v>
      </c>
      <c r="E19" s="4">
        <f>'ПП 1 ЖКХ '!G11+'ПП 1 ЖКХ '!G12+'ПП 1 ЖКХ '!G13+'ПП 1 ЖКХ '!G14+'ПП 1 ЖКХ '!G15+'ПП 1 ЖКХ '!G23+'ПП 1 ЖКХ '!G29+'ПП 1 ЖКХ '!G48+'ПП 1 ЖКХ '!G60</f>
        <v>411433.24000000005</v>
      </c>
      <c r="F19" s="4">
        <f>'ПП 1 ЖКХ '!H12+'ПП 1 ЖКХ '!H14+'ПП 1 ЖКХ '!H15+'ПП 1 ЖКХ '!H35</f>
        <v>376927.5</v>
      </c>
      <c r="G19" s="4">
        <f>'ПП 1 ЖКХ '!I11+'ПП 1 ЖКХ '!I12+'ПП 1 ЖКХ '!I13+'ПП 1 ЖКХ '!I14+'ПП 1 ЖКХ '!I15+'ПП 1 ЖКХ '!I23+'ПП 1 ЖКХ '!I29+'ПП 1 ЖКХ '!I48+'ПП 1 ЖКХ '!I60</f>
        <v>372489.4</v>
      </c>
      <c r="H19" s="4">
        <f>'ПП 1 ЖКХ '!J11+'ПП 1 ЖКХ '!J12+'ПП 1 ЖКХ '!J13+'ПП 1 ЖКХ '!J14+'ПП 1 ЖКХ '!J15+'ПП 1 ЖКХ '!J23+'ПП 1 ЖКХ '!J29+'ПП 1 ЖКХ '!J48+'ПП 1 ЖКХ '!J60</f>
        <v>372489.4</v>
      </c>
      <c r="I19" s="4">
        <f t="shared" ref="I19:I21" si="3">E19+F19+G19+H19</f>
        <v>1533339.54</v>
      </c>
    </row>
    <row r="20" spans="2:10">
      <c r="B20" s="157"/>
      <c r="C20" s="145"/>
      <c r="D20" s="11" t="s">
        <v>9</v>
      </c>
      <c r="E20" s="17"/>
      <c r="F20" s="17"/>
      <c r="G20" s="4"/>
      <c r="H20" s="70"/>
      <c r="I20" s="4">
        <f t="shared" si="3"/>
        <v>0</v>
      </c>
    </row>
    <row r="21" spans="2:10">
      <c r="B21" s="157"/>
      <c r="C21" s="145"/>
      <c r="D21" s="3" t="s">
        <v>29</v>
      </c>
      <c r="E21" s="4">
        <f>'ПП 1 ЖКХ '!G20+'ПП 1 ЖКХ '!G26+'ПП 1 ЖКХ '!G32+'ПП 1 ЖКХ '!G45+'ПП 1 ЖКХ '!G51+'ПП 1 ЖКХ '!G61</f>
        <v>884.9</v>
      </c>
      <c r="F21" s="4">
        <f>'ПП 1 ЖКХ '!H40+'ПП 1 ЖКХ '!H62+'ПП 1 ЖКХ '!H63+'ПП 1 ЖКХ '!H64</f>
        <v>1344.4</v>
      </c>
      <c r="G21" s="4">
        <f>'ПП 1 ЖКХ '!I20+'ПП 1 ЖКХ '!I26+'ПП 1 ЖКХ '!I32+'ПП 1 ЖКХ '!I45+'ПП 1 ЖКХ '!I51+'ПП 1 ЖКХ '!I61+'ПП 1 ЖКХ '!I46</f>
        <v>0</v>
      </c>
      <c r="H21" s="4">
        <f>'ПП 1 ЖКХ '!J20+'ПП 1 ЖКХ '!J26+'ПП 1 ЖКХ '!J32+'ПП 1 ЖКХ '!J45+'ПП 1 ЖКХ '!J51+'ПП 1 ЖКХ '!J61+'ПП 1 ЖКХ '!J46</f>
        <v>0</v>
      </c>
      <c r="I21" s="4">
        <f t="shared" si="3"/>
        <v>2229.3000000000002</v>
      </c>
    </row>
    <row r="22" spans="2:10">
      <c r="B22" s="157"/>
      <c r="C22" s="145"/>
      <c r="D22" s="12" t="s">
        <v>44</v>
      </c>
      <c r="E22" s="18"/>
      <c r="F22" s="18"/>
      <c r="G22" s="4"/>
      <c r="H22" s="70"/>
      <c r="I22" s="71"/>
    </row>
    <row r="23" spans="2:10">
      <c r="B23" s="158"/>
      <c r="C23" s="148"/>
      <c r="D23" s="12" t="s">
        <v>10</v>
      </c>
      <c r="E23" s="18"/>
      <c r="F23" s="18"/>
      <c r="G23" s="4"/>
      <c r="H23" s="70"/>
      <c r="I23" s="4"/>
    </row>
    <row r="24" spans="2:10" ht="25.5">
      <c r="B24" s="156" t="s">
        <v>14</v>
      </c>
      <c r="C24" s="144" t="s">
        <v>37</v>
      </c>
      <c r="D24" s="20" t="s">
        <v>43</v>
      </c>
      <c r="E24" s="18"/>
      <c r="F24" s="18"/>
      <c r="G24" s="4"/>
      <c r="H24" s="70"/>
      <c r="I24" s="4"/>
    </row>
    <row r="25" spans="2:10">
      <c r="B25" s="157"/>
      <c r="C25" s="145"/>
      <c r="D25" s="3" t="s">
        <v>30</v>
      </c>
      <c r="E25" s="18"/>
      <c r="F25" s="18"/>
      <c r="G25" s="4"/>
      <c r="H25" s="70"/>
      <c r="I25" s="4"/>
    </row>
    <row r="26" spans="2:10">
      <c r="B26" s="157"/>
      <c r="C26" s="145"/>
      <c r="D26" s="3" t="s">
        <v>5</v>
      </c>
      <c r="E26" s="31">
        <f>E28+E29+E30+E31+E32+E33</f>
        <v>148945.70000000001</v>
      </c>
      <c r="F26" s="31">
        <f t="shared" ref="F26:H26" si="4">F28+F29+F30+F31+F32+F33</f>
        <v>28192.66</v>
      </c>
      <c r="G26" s="31">
        <f t="shared" si="4"/>
        <v>2809.9</v>
      </c>
      <c r="H26" s="31">
        <f t="shared" si="4"/>
        <v>2809.9</v>
      </c>
      <c r="I26" s="31">
        <f t="shared" ref="I26" si="5">I28+I29+I30+I31+I32</f>
        <v>182758.16000000003</v>
      </c>
      <c r="J26" s="19">
        <f>'ПП 2 Архитектура'!K7</f>
        <v>182758.16</v>
      </c>
    </row>
    <row r="27" spans="2:10">
      <c r="B27" s="157"/>
      <c r="C27" s="145"/>
      <c r="D27" s="3" t="s">
        <v>6</v>
      </c>
      <c r="E27" s="4"/>
      <c r="F27" s="4"/>
      <c r="G27" s="4"/>
      <c r="H27" s="70"/>
      <c r="I27" s="42"/>
    </row>
    <row r="28" spans="2:10">
      <c r="B28" s="157"/>
      <c r="C28" s="145"/>
      <c r="D28" s="3" t="s">
        <v>7</v>
      </c>
      <c r="E28" s="4">
        <f>'ПП 2 Архитектура'!G21+'ПП 2 Архитектура'!G30</f>
        <v>55852.9</v>
      </c>
      <c r="F28" s="4">
        <f>'ПП 2 Архитектура'!H21+'ПП 2 Архитектура'!H30</f>
        <v>0</v>
      </c>
      <c r="G28" s="4">
        <f>'ПП 2 Архитектура'!I21+'ПП 2 Архитектура'!I30</f>
        <v>0</v>
      </c>
      <c r="H28" s="4">
        <f>'ПП 2 Архитектура'!J21+'ПП 2 Архитектура'!J30</f>
        <v>0</v>
      </c>
      <c r="I28" s="4">
        <f>E28+F28+G28+H28</f>
        <v>55852.9</v>
      </c>
      <c r="J28" s="19"/>
    </row>
    <row r="29" spans="2:10">
      <c r="B29" s="157"/>
      <c r="C29" s="145"/>
      <c r="D29" s="3" t="s">
        <v>8</v>
      </c>
      <c r="E29" s="4">
        <f>'ПП 2 Архитектура'!G25+'ПП 2 Архитектура'!G36+'ПП 2 Архитектура'!G45+'ПП 2 Архитектура'!G52+'ПП 2 Архитектура'!G107</f>
        <v>90290.6</v>
      </c>
      <c r="F29" s="4">
        <f>'ПП 2 Архитектура'!H25+'ПП 2 Архитектура'!H36+'ПП 2 Архитектура'!H45+'ПП 2 Архитектура'!H52+'ПП 2 Архитектура'!H107</f>
        <v>24417.7</v>
      </c>
      <c r="G29" s="4">
        <f>'ПП 2 Архитектура'!I25+'ПП 2 Архитектура'!I36+'ПП 2 Архитектура'!I45+'ПП 2 Архитектура'!I52+'ПП 2 Архитектура'!I107</f>
        <v>0</v>
      </c>
      <c r="H29" s="4">
        <f>'ПП 2 Архитектура'!J25+'ПП 2 Архитектура'!J36+'ПП 2 Архитектура'!J45+'ПП 2 Архитектура'!J52+'ПП 2 Архитектура'!J107</f>
        <v>0</v>
      </c>
      <c r="I29" s="4">
        <f>E29+F29+G29+H29</f>
        <v>114708.3</v>
      </c>
      <c r="J29" s="19"/>
    </row>
    <row r="30" spans="2:10">
      <c r="B30" s="157"/>
      <c r="C30" s="145"/>
      <c r="D30" s="11" t="s">
        <v>9</v>
      </c>
      <c r="E30" s="17"/>
      <c r="F30" s="17"/>
      <c r="G30" s="4"/>
      <c r="H30" s="70"/>
      <c r="I30" s="4">
        <f t="shared" ref="I30:I32" si="6">E30+F30+G30+H30</f>
        <v>0</v>
      </c>
      <c r="J30" s="19"/>
    </row>
    <row r="31" spans="2:10">
      <c r="B31" s="157"/>
      <c r="C31" s="145"/>
      <c r="D31" s="3" t="s">
        <v>29</v>
      </c>
      <c r="E31" s="4">
        <f>'ПП 2 Архитектура'!G10+'ПП 2 Архитектура'!G48+'ПП 2 Архитектура'!G78</f>
        <v>2802.2000000000003</v>
      </c>
      <c r="F31" s="4">
        <f>'ПП 2 Архитектура'!H10+'ПП 2 Архитектура'!H48+'ПП 2 Архитектура'!H78</f>
        <v>3682.7599999999998</v>
      </c>
      <c r="G31" s="4">
        <f>'ПП 2 Архитектура'!I10+'ПП 2 Архитектура'!I48+'ПП 2 Архитектура'!I78</f>
        <v>2809.9</v>
      </c>
      <c r="H31" s="4">
        <f>'ПП 2 Архитектура'!J10+'ПП 2 Архитектура'!J48+'ПП 2 Архитектура'!J78</f>
        <v>2809.9</v>
      </c>
      <c r="I31" s="4">
        <f t="shared" si="6"/>
        <v>12104.76</v>
      </c>
      <c r="J31" s="19"/>
    </row>
    <row r="32" spans="2:10">
      <c r="B32" s="157"/>
      <c r="C32" s="145"/>
      <c r="D32" s="12" t="s">
        <v>44</v>
      </c>
      <c r="E32" s="18"/>
      <c r="F32" s="18">
        <f>'ПП 2 Архитектура'!H108</f>
        <v>92.2</v>
      </c>
      <c r="G32" s="18">
        <f>'ПП 2 Архитектура'!I108</f>
        <v>0</v>
      </c>
      <c r="H32" s="18">
        <f>'ПП 2 Архитектура'!J108</f>
        <v>0</v>
      </c>
      <c r="I32" s="4">
        <f t="shared" si="6"/>
        <v>92.2</v>
      </c>
      <c r="J32" s="19"/>
    </row>
    <row r="33" spans="2:10">
      <c r="B33" s="158"/>
      <c r="C33" s="148"/>
      <c r="D33" s="12" t="s">
        <v>10</v>
      </c>
      <c r="E33" s="4"/>
      <c r="F33" s="4"/>
      <c r="G33" s="4"/>
      <c r="H33" s="4"/>
      <c r="I33" s="4"/>
    </row>
    <row r="34" spans="2:10" ht="25.5">
      <c r="B34" s="156" t="s">
        <v>50</v>
      </c>
      <c r="C34" s="144" t="s">
        <v>51</v>
      </c>
      <c r="D34" s="21" t="s">
        <v>42</v>
      </c>
      <c r="E34" s="4"/>
      <c r="F34" s="4"/>
      <c r="G34" s="4"/>
      <c r="H34" s="4"/>
      <c r="I34" s="4"/>
    </row>
    <row r="35" spans="2:10">
      <c r="B35" s="157"/>
      <c r="C35" s="145"/>
      <c r="D35" s="3" t="s">
        <v>30</v>
      </c>
      <c r="E35" s="18"/>
      <c r="F35" s="18"/>
      <c r="G35" s="18"/>
      <c r="H35" s="18"/>
      <c r="I35" s="4"/>
    </row>
    <row r="36" spans="2:10">
      <c r="B36" s="157"/>
      <c r="C36" s="145"/>
      <c r="D36" s="3" t="s">
        <v>5</v>
      </c>
      <c r="E36" s="31">
        <f>E38+E39+E40+E41+E42+E43</f>
        <v>380</v>
      </c>
      <c r="F36" s="31">
        <f>F38+F39+F40+F41+F42+F43</f>
        <v>160</v>
      </c>
      <c r="G36" s="31">
        <f>G38+G39+G40+G41+G42+G43</f>
        <v>160</v>
      </c>
      <c r="H36" s="31">
        <f>H38+H39+H40+H41+H42+H43</f>
        <v>160</v>
      </c>
      <c r="I36" s="31">
        <f>E36+F36+G36+H36</f>
        <v>860</v>
      </c>
      <c r="J36" s="19">
        <f>I39+I41+I42</f>
        <v>860</v>
      </c>
    </row>
    <row r="37" spans="2:10">
      <c r="B37" s="157"/>
      <c r="C37" s="145"/>
      <c r="D37" s="3" t="s">
        <v>6</v>
      </c>
      <c r="E37" s="4"/>
      <c r="F37" s="4"/>
      <c r="G37" s="4"/>
      <c r="H37" s="4"/>
      <c r="I37" s="42"/>
    </row>
    <row r="38" spans="2:10">
      <c r="B38" s="157"/>
      <c r="C38" s="145"/>
      <c r="D38" s="3" t="s">
        <v>7</v>
      </c>
      <c r="E38" s="4"/>
      <c r="F38" s="4"/>
      <c r="G38" s="4"/>
      <c r="H38" s="4"/>
      <c r="I38" s="42"/>
    </row>
    <row r="39" spans="2:10">
      <c r="B39" s="157"/>
      <c r="C39" s="145"/>
      <c r="D39" s="3" t="s">
        <v>8</v>
      </c>
      <c r="E39" s="4">
        <v>0</v>
      </c>
      <c r="F39" s="4">
        <v>0</v>
      </c>
      <c r="G39" s="4">
        <v>0</v>
      </c>
      <c r="H39" s="4">
        <v>0</v>
      </c>
      <c r="I39" s="4">
        <v>0</v>
      </c>
    </row>
    <row r="40" spans="2:10">
      <c r="B40" s="157"/>
      <c r="C40" s="145"/>
      <c r="D40" s="11" t="s">
        <v>9</v>
      </c>
      <c r="E40" s="17"/>
      <c r="F40" s="17"/>
      <c r="G40" s="17"/>
      <c r="H40" s="4"/>
      <c r="I40" s="42"/>
    </row>
    <row r="41" spans="2:10">
      <c r="B41" s="157"/>
      <c r="C41" s="145"/>
      <c r="D41" s="3" t="s">
        <v>29</v>
      </c>
      <c r="E41" s="4">
        <f>'ПП 3 Энергосбережение'!G10</f>
        <v>380</v>
      </c>
      <c r="F41" s="4">
        <f>'ПП 3 Энергосбережение'!H10</f>
        <v>160</v>
      </c>
      <c r="G41" s="4">
        <f>'ПП 3 Энергосбережение'!I10</f>
        <v>160</v>
      </c>
      <c r="H41" s="4">
        <f>'ПП 3 Энергосбережение'!J10</f>
        <v>160</v>
      </c>
      <c r="I41" s="4">
        <f>'ПП 3 Энергосбережение'!K10</f>
        <v>860</v>
      </c>
    </row>
    <row r="42" spans="2:10">
      <c r="B42" s="157"/>
      <c r="C42" s="145"/>
      <c r="D42" s="12" t="s">
        <v>44</v>
      </c>
      <c r="E42" s="18">
        <f>'ПП 3 Энергосбережение'!G11</f>
        <v>0</v>
      </c>
      <c r="F42" s="18">
        <f>'ПП 3 Энергосбережение'!H11</f>
        <v>0</v>
      </c>
      <c r="G42" s="18">
        <f>'ПП 3 Энергосбережение'!I11</f>
        <v>0</v>
      </c>
      <c r="H42" s="18">
        <f>'ПП 3 Энергосбережение'!J11</f>
        <v>0</v>
      </c>
      <c r="I42" s="18">
        <f>'ПП 3 Энергосбережение'!K11</f>
        <v>0</v>
      </c>
    </row>
    <row r="43" spans="2:10">
      <c r="B43" s="158"/>
      <c r="C43" s="148"/>
      <c r="D43" s="12" t="s">
        <v>10</v>
      </c>
      <c r="E43" s="18"/>
      <c r="F43" s="18"/>
      <c r="G43" s="18"/>
      <c r="H43" s="18"/>
      <c r="I43" s="18"/>
    </row>
    <row r="44" spans="2:10" ht="25.5">
      <c r="B44" s="156" t="s">
        <v>96</v>
      </c>
      <c r="C44" s="144" t="s">
        <v>102</v>
      </c>
      <c r="D44" s="21" t="s">
        <v>42</v>
      </c>
      <c r="E44" s="4"/>
      <c r="F44" s="4"/>
      <c r="G44" s="4"/>
      <c r="H44" s="4"/>
      <c r="I44" s="4"/>
    </row>
    <row r="45" spans="2:10">
      <c r="B45" s="157"/>
      <c r="C45" s="145"/>
      <c r="D45" s="3" t="s">
        <v>30</v>
      </c>
      <c r="E45" s="4"/>
      <c r="F45" s="4"/>
      <c r="G45" s="4"/>
      <c r="H45" s="18"/>
      <c r="I45" s="4"/>
    </row>
    <row r="46" spans="2:10">
      <c r="B46" s="157"/>
      <c r="C46" s="145"/>
      <c r="D46" s="3" t="s">
        <v>5</v>
      </c>
      <c r="E46" s="31">
        <f>E48+E49+E50+E51+F52+F53</f>
        <v>2536.3000000000002</v>
      </c>
      <c r="F46" s="31">
        <f>F48+F49+F50+F51+G52+G53</f>
        <v>1674.8</v>
      </c>
      <c r="G46" s="31">
        <f>G48+G49+G50+G51+H52+H53</f>
        <v>1174.8</v>
      </c>
      <c r="H46" s="31">
        <f>H48+H49+H50+H51+I52+I53</f>
        <v>1174.8</v>
      </c>
      <c r="I46" s="31">
        <f>I48+I49+I50+I51+J52+J53</f>
        <v>6560.7</v>
      </c>
      <c r="J46" s="19"/>
    </row>
    <row r="47" spans="2:10">
      <c r="B47" s="157"/>
      <c r="C47" s="145"/>
      <c r="D47" s="3" t="s">
        <v>6</v>
      </c>
      <c r="E47" s="4"/>
      <c r="F47" s="70"/>
      <c r="G47" s="4"/>
      <c r="H47" s="4"/>
      <c r="I47" s="42"/>
    </row>
    <row r="48" spans="2:10">
      <c r="B48" s="157"/>
      <c r="C48" s="145"/>
      <c r="D48" s="3" t="s">
        <v>7</v>
      </c>
      <c r="E48" s="4"/>
      <c r="F48" s="70"/>
      <c r="G48" s="4"/>
      <c r="H48" s="4"/>
      <c r="I48" s="42"/>
    </row>
    <row r="49" spans="2:9">
      <c r="B49" s="157"/>
      <c r="C49" s="145"/>
      <c r="D49" s="3" t="s">
        <v>8</v>
      </c>
      <c r="E49" s="4"/>
      <c r="F49" s="70"/>
      <c r="G49" s="4"/>
      <c r="H49" s="4"/>
      <c r="I49" s="42"/>
    </row>
    <row r="50" spans="2:9">
      <c r="B50" s="157"/>
      <c r="C50" s="145"/>
      <c r="D50" s="11" t="s">
        <v>9</v>
      </c>
      <c r="E50" s="4"/>
      <c r="F50" s="70"/>
      <c r="G50" s="4"/>
      <c r="H50" s="4"/>
      <c r="I50" s="42"/>
    </row>
    <row r="51" spans="2:9">
      <c r="B51" s="157"/>
      <c r="C51" s="145"/>
      <c r="D51" s="3" t="s">
        <v>29</v>
      </c>
      <c r="E51" s="4">
        <f>'ПП 4 Кап ремонт МКД'!G8</f>
        <v>2536.3000000000002</v>
      </c>
      <c r="F51" s="4">
        <f>'ПП 4 Кап ремонт МКД'!H8</f>
        <v>1674.8</v>
      </c>
      <c r="G51" s="4">
        <f>'ПП 4 Кап ремонт МКД'!I8</f>
        <v>1174.8</v>
      </c>
      <c r="H51" s="4">
        <f>'ПП 4 Кап ремонт МКД'!J8</f>
        <v>1174.8</v>
      </c>
      <c r="I51" s="4">
        <f>'ПП 4 Кап ремонт МКД'!K8</f>
        <v>6560.7</v>
      </c>
    </row>
    <row r="52" spans="2:9">
      <c r="B52" s="157"/>
      <c r="C52" s="145"/>
      <c r="D52" s="12" t="s">
        <v>44</v>
      </c>
      <c r="E52" s="4"/>
      <c r="F52" s="4"/>
      <c r="G52" s="4"/>
      <c r="H52" s="18"/>
      <c r="I52" s="42"/>
    </row>
    <row r="53" spans="2:9">
      <c r="B53" s="158"/>
      <c r="C53" s="148"/>
      <c r="D53" s="12" t="s">
        <v>10</v>
      </c>
      <c r="E53" s="18"/>
      <c r="F53" s="18"/>
      <c r="G53" s="18"/>
      <c r="H53" s="18"/>
      <c r="I53" s="18"/>
    </row>
  </sheetData>
  <mergeCells count="16">
    <mergeCell ref="B34:B43"/>
    <mergeCell ref="C34:C43"/>
    <mergeCell ref="B44:B53"/>
    <mergeCell ref="C44:C53"/>
    <mergeCell ref="B6:B13"/>
    <mergeCell ref="C6:C13"/>
    <mergeCell ref="F1:I1"/>
    <mergeCell ref="B24:B33"/>
    <mergeCell ref="C24:C33"/>
    <mergeCell ref="C14:C23"/>
    <mergeCell ref="D4:D5"/>
    <mergeCell ref="B14:B23"/>
    <mergeCell ref="B2:I2"/>
    <mergeCell ref="E4:I4"/>
    <mergeCell ref="B4:B5"/>
    <mergeCell ref="C4:C5"/>
  </mergeCells>
  <phoneticPr fontId="0" type="noConversion"/>
  <pageMargins left="0.7" right="0.7" top="0.75" bottom="0.75" header="0.3" footer="0.3"/>
  <pageSetup paperSize="9" scale="75" orientation="landscape" r:id="rId1"/>
  <rowBreaks count="1" manualBreakCount="1">
    <brk id="33" max="8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indexed="13"/>
  </sheetPr>
  <dimension ref="A1:S70"/>
  <sheetViews>
    <sheetView view="pageBreakPreview" topLeftCell="A10" zoomScaleSheetLayoutView="100" workbookViewId="0">
      <selection activeCell="A55" sqref="A55"/>
    </sheetView>
  </sheetViews>
  <sheetFormatPr defaultRowHeight="12"/>
  <cols>
    <col min="1" max="1" width="33.85546875" style="131" customWidth="1"/>
    <col min="2" max="2" width="13.5703125" style="30" customWidth="1"/>
    <col min="3" max="3" width="7.85546875" style="30" customWidth="1"/>
    <col min="4" max="4" width="8.140625" style="30" customWidth="1"/>
    <col min="5" max="5" width="12" style="30" customWidth="1"/>
    <col min="6" max="6" width="9.140625" style="30"/>
    <col min="7" max="7" width="11.5703125" style="30" customWidth="1"/>
    <col min="8" max="8" width="10.7109375" style="30" customWidth="1"/>
    <col min="9" max="11" width="10.5703125" style="30" customWidth="1"/>
    <col min="12" max="12" width="18.28515625" style="131" customWidth="1"/>
    <col min="13" max="13" width="9.42578125" style="30" bestFit="1" customWidth="1"/>
    <col min="14" max="14" width="9.140625" style="123"/>
    <col min="15" max="16384" width="9.140625" style="30"/>
  </cols>
  <sheetData>
    <row r="1" spans="1:14">
      <c r="A1" s="122"/>
      <c r="B1" s="24"/>
      <c r="C1" s="24"/>
      <c r="D1" s="24"/>
      <c r="E1" s="24"/>
      <c r="F1" s="24"/>
      <c r="G1" s="24"/>
      <c r="H1" s="24"/>
      <c r="I1" s="24"/>
      <c r="J1" s="24"/>
      <c r="K1" s="24"/>
      <c r="L1" s="122"/>
    </row>
    <row r="2" spans="1:14" s="59" customFormat="1" ht="95.25" customHeight="1">
      <c r="A2" s="124"/>
      <c r="B2" s="25"/>
      <c r="C2" s="25"/>
      <c r="D2" s="25"/>
      <c r="E2" s="25"/>
      <c r="F2" s="25"/>
      <c r="G2" s="25"/>
      <c r="H2" s="25"/>
      <c r="I2" s="171" t="s">
        <v>103</v>
      </c>
      <c r="J2" s="171"/>
      <c r="K2" s="171"/>
      <c r="L2" s="171"/>
      <c r="N2" s="125"/>
    </row>
    <row r="3" spans="1:14" ht="15.75">
      <c r="A3" s="172" t="s">
        <v>39</v>
      </c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</row>
    <row r="4" spans="1:14">
      <c r="A4" s="122"/>
      <c r="B4" s="24"/>
      <c r="C4" s="24"/>
      <c r="D4" s="24"/>
      <c r="E4" s="24"/>
      <c r="F4" s="24"/>
      <c r="G4" s="24"/>
      <c r="H4" s="24"/>
      <c r="I4" s="24"/>
      <c r="J4" s="24"/>
      <c r="K4" s="24"/>
      <c r="L4" s="122"/>
    </row>
    <row r="5" spans="1:14" s="59" customFormat="1" ht="12.75">
      <c r="A5" s="174" t="s">
        <v>16</v>
      </c>
      <c r="B5" s="163" t="s">
        <v>31</v>
      </c>
      <c r="C5" s="174" t="s">
        <v>32</v>
      </c>
      <c r="D5" s="174"/>
      <c r="E5" s="174"/>
      <c r="F5" s="174"/>
      <c r="G5" s="176" t="s">
        <v>33</v>
      </c>
      <c r="H5" s="176"/>
      <c r="I5" s="176"/>
      <c r="J5" s="176"/>
      <c r="K5" s="176"/>
      <c r="L5" s="174" t="s">
        <v>35</v>
      </c>
      <c r="N5" s="125"/>
    </row>
    <row r="6" spans="1:14" s="59" customFormat="1" ht="12.75">
      <c r="A6" s="175"/>
      <c r="B6" s="164"/>
      <c r="C6" s="175"/>
      <c r="D6" s="175"/>
      <c r="E6" s="175"/>
      <c r="F6" s="175"/>
      <c r="G6" s="177" t="s">
        <v>34</v>
      </c>
      <c r="H6" s="177"/>
      <c r="I6" s="177"/>
      <c r="J6" s="177"/>
      <c r="K6" s="177"/>
      <c r="L6" s="175"/>
      <c r="N6" s="125"/>
    </row>
    <row r="7" spans="1:14" s="59" customFormat="1" ht="70.5" customHeight="1">
      <c r="A7" s="175"/>
      <c r="B7" s="162"/>
      <c r="C7" s="98" t="s">
        <v>19</v>
      </c>
      <c r="D7" s="98" t="s">
        <v>36</v>
      </c>
      <c r="E7" s="98" t="s">
        <v>20</v>
      </c>
      <c r="F7" s="98" t="s">
        <v>21</v>
      </c>
      <c r="G7" s="98">
        <v>2015</v>
      </c>
      <c r="H7" s="98">
        <v>2016</v>
      </c>
      <c r="I7" s="98">
        <v>2017</v>
      </c>
      <c r="J7" s="98">
        <v>2018</v>
      </c>
      <c r="K7" s="98" t="s">
        <v>22</v>
      </c>
      <c r="L7" s="175"/>
      <c r="N7" s="126"/>
    </row>
    <row r="8" spans="1:14" s="59" customFormat="1" ht="72.75" customHeight="1">
      <c r="A8" s="89" t="s">
        <v>104</v>
      </c>
      <c r="B8" s="98" t="s">
        <v>26</v>
      </c>
      <c r="C8" s="98"/>
      <c r="D8" s="98"/>
      <c r="E8" s="98"/>
      <c r="F8" s="98"/>
      <c r="G8" s="43">
        <f>G10</f>
        <v>423908.14</v>
      </c>
      <c r="H8" s="43">
        <f>H10</f>
        <v>389804</v>
      </c>
      <c r="I8" s="43">
        <f>I10</f>
        <v>372489.4</v>
      </c>
      <c r="J8" s="43">
        <f>J10</f>
        <v>372489.4</v>
      </c>
      <c r="K8" s="43">
        <f>K10</f>
        <v>1558690.94</v>
      </c>
      <c r="L8" s="98"/>
      <c r="M8" s="90">
        <f>G8+H8+I8+J8</f>
        <v>1558690.94</v>
      </c>
      <c r="N8" s="75"/>
    </row>
    <row r="9" spans="1:14" s="59" customFormat="1" ht="36">
      <c r="A9" s="91" t="s">
        <v>86</v>
      </c>
      <c r="B9" s="161" t="s">
        <v>24</v>
      </c>
      <c r="C9" s="50"/>
      <c r="D9" s="50"/>
      <c r="E9" s="50"/>
      <c r="F9" s="50"/>
      <c r="G9" s="41"/>
      <c r="H9" s="41"/>
      <c r="I9" s="41"/>
      <c r="J9" s="92"/>
      <c r="K9" s="29"/>
      <c r="L9" s="98"/>
      <c r="N9" s="76"/>
    </row>
    <row r="10" spans="1:14" s="59" customFormat="1" ht="29.25" customHeight="1">
      <c r="A10" s="91" t="s">
        <v>87</v>
      </c>
      <c r="B10" s="162"/>
      <c r="C10" s="69"/>
      <c r="D10" s="69"/>
      <c r="E10" s="69"/>
      <c r="F10" s="69"/>
      <c r="G10" s="40">
        <f>G11+G12+G13+G14+G15+G19+G45+G47+G58+G62+G63+G64</f>
        <v>423908.14</v>
      </c>
      <c r="H10" s="40">
        <f>H11+H12+H13+H14+H15+H19+H45+H47+H58+H62+H63+H64</f>
        <v>389804</v>
      </c>
      <c r="I10" s="40">
        <f>I11+I12+I13+I14+I15+I19+I45+I47+I58+I62+I63+I64</f>
        <v>372489.4</v>
      </c>
      <c r="J10" s="40">
        <f>J11+J12+J13+J14+J15+J19+J45+J47+J58+J62+J63+J64</f>
        <v>372489.4</v>
      </c>
      <c r="K10" s="40">
        <f>K11+K12+K13+K14+K15+K19+K45+K47+K58+K62+K63+K64</f>
        <v>1558690.94</v>
      </c>
      <c r="L10" s="98"/>
      <c r="N10" s="76"/>
    </row>
    <row r="11" spans="1:14" s="59" customFormat="1" ht="62.25" customHeight="1">
      <c r="A11" s="165" t="s">
        <v>85</v>
      </c>
      <c r="B11" s="161" t="s">
        <v>25</v>
      </c>
      <c r="C11" s="44" t="s">
        <v>53</v>
      </c>
      <c r="D11" s="44" t="s">
        <v>64</v>
      </c>
      <c r="E11" s="44" t="s">
        <v>65</v>
      </c>
      <c r="F11" s="44">
        <v>810</v>
      </c>
      <c r="G11" s="93">
        <v>207141.2</v>
      </c>
      <c r="H11" s="94">
        <v>0</v>
      </c>
      <c r="I11" s="94">
        <v>0</v>
      </c>
      <c r="J11" s="94">
        <v>0</v>
      </c>
      <c r="K11" s="43">
        <f>G11+H11+I11+J11</f>
        <v>207141.2</v>
      </c>
      <c r="L11" s="167" t="s">
        <v>40</v>
      </c>
      <c r="N11" s="127"/>
    </row>
    <row r="12" spans="1:14" s="59" customFormat="1" ht="49.5" customHeight="1">
      <c r="A12" s="166"/>
      <c r="B12" s="162"/>
      <c r="C12" s="44" t="s">
        <v>53</v>
      </c>
      <c r="D12" s="44" t="s">
        <v>64</v>
      </c>
      <c r="E12" s="44" t="s">
        <v>147</v>
      </c>
      <c r="F12" s="44" t="s">
        <v>145</v>
      </c>
      <c r="G12" s="40">
        <v>0</v>
      </c>
      <c r="H12" s="94">
        <v>226866.6</v>
      </c>
      <c r="I12" s="94">
        <v>226866.6</v>
      </c>
      <c r="J12" s="94">
        <v>226866.6</v>
      </c>
      <c r="K12" s="43">
        <f>G12+H12+I12+J12</f>
        <v>680599.8</v>
      </c>
      <c r="L12" s="168"/>
      <c r="N12" s="128"/>
    </row>
    <row r="13" spans="1:14" s="59" customFormat="1" ht="34.5" customHeight="1">
      <c r="A13" s="180" t="s">
        <v>134</v>
      </c>
      <c r="B13" s="161" t="s">
        <v>25</v>
      </c>
      <c r="C13" s="44" t="s">
        <v>53</v>
      </c>
      <c r="D13" s="44" t="s">
        <v>64</v>
      </c>
      <c r="E13" s="44" t="s">
        <v>148</v>
      </c>
      <c r="F13" s="44">
        <v>810</v>
      </c>
      <c r="G13" s="40">
        <v>156340.34</v>
      </c>
      <c r="H13" s="40">
        <v>0</v>
      </c>
      <c r="I13" s="40">
        <v>0</v>
      </c>
      <c r="J13" s="40">
        <v>0</v>
      </c>
      <c r="K13" s="43">
        <f>G13+H13+I13+J13</f>
        <v>156340.34</v>
      </c>
      <c r="L13" s="167" t="s">
        <v>40</v>
      </c>
      <c r="N13" s="128"/>
    </row>
    <row r="14" spans="1:14" s="59" customFormat="1" ht="32.25" customHeight="1">
      <c r="A14" s="181"/>
      <c r="B14" s="162"/>
      <c r="C14" s="44" t="s">
        <v>53</v>
      </c>
      <c r="D14" s="44" t="s">
        <v>64</v>
      </c>
      <c r="E14" s="44" t="s">
        <v>149</v>
      </c>
      <c r="F14" s="44">
        <v>810</v>
      </c>
      <c r="G14" s="40">
        <v>0</v>
      </c>
      <c r="H14" s="93">
        <v>145622.79999999999</v>
      </c>
      <c r="I14" s="93">
        <v>145622.79999999999</v>
      </c>
      <c r="J14" s="93">
        <v>145622.79999999999</v>
      </c>
      <c r="K14" s="43">
        <f>G14+H14+I14+J14</f>
        <v>436868.39999999997</v>
      </c>
      <c r="L14" s="168"/>
      <c r="N14" s="128"/>
    </row>
    <row r="15" spans="1:14" ht="43.5" customHeight="1">
      <c r="A15" s="91" t="s">
        <v>135</v>
      </c>
      <c r="B15" s="161" t="s">
        <v>25</v>
      </c>
      <c r="C15" s="51"/>
      <c r="D15" s="51"/>
      <c r="E15" s="51"/>
      <c r="F15" s="51"/>
      <c r="G15" s="40">
        <f>G17+G18</f>
        <v>667.3</v>
      </c>
      <c r="H15" s="40">
        <f t="shared" ref="H15:K15" si="0">H17+H18</f>
        <v>338.1</v>
      </c>
      <c r="I15" s="40">
        <f t="shared" si="0"/>
        <v>0</v>
      </c>
      <c r="J15" s="40">
        <f t="shared" si="0"/>
        <v>0</v>
      </c>
      <c r="K15" s="40">
        <f t="shared" si="0"/>
        <v>1005.4</v>
      </c>
      <c r="L15" s="182" t="s">
        <v>67</v>
      </c>
      <c r="N15" s="76"/>
    </row>
    <row r="16" spans="1:14" ht="12.75">
      <c r="A16" s="95" t="s">
        <v>6</v>
      </c>
      <c r="B16" s="164"/>
      <c r="C16" s="44"/>
      <c r="D16" s="44"/>
      <c r="E16" s="44"/>
      <c r="F16" s="44"/>
      <c r="G16" s="40"/>
      <c r="H16" s="40"/>
      <c r="I16" s="40"/>
      <c r="J16" s="51"/>
      <c r="K16" s="43"/>
      <c r="L16" s="183"/>
      <c r="N16" s="128"/>
    </row>
    <row r="17" spans="1:14" ht="15" customHeight="1">
      <c r="A17" s="169" t="s">
        <v>88</v>
      </c>
      <c r="B17" s="164"/>
      <c r="C17" s="44" t="s">
        <v>53</v>
      </c>
      <c r="D17" s="44" t="s">
        <v>64</v>
      </c>
      <c r="E17" s="44" t="s">
        <v>68</v>
      </c>
      <c r="F17" s="44" t="s">
        <v>69</v>
      </c>
      <c r="G17" s="42">
        <v>667.3</v>
      </c>
      <c r="H17" s="42">
        <v>0</v>
      </c>
      <c r="I17" s="42">
        <v>0</v>
      </c>
      <c r="J17" s="42">
        <v>0</v>
      </c>
      <c r="K17" s="29">
        <f>G17+H17+I17+J17</f>
        <v>667.3</v>
      </c>
      <c r="L17" s="183"/>
      <c r="N17" s="128"/>
    </row>
    <row r="18" spans="1:14" ht="12.75">
      <c r="A18" s="170"/>
      <c r="B18" s="162"/>
      <c r="C18" s="44" t="s">
        <v>53</v>
      </c>
      <c r="D18" s="44" t="s">
        <v>64</v>
      </c>
      <c r="E18" s="44" t="s">
        <v>168</v>
      </c>
      <c r="F18" s="44" t="s">
        <v>69</v>
      </c>
      <c r="G18" s="42">
        <v>0</v>
      </c>
      <c r="H18" s="42">
        <v>338.1</v>
      </c>
      <c r="I18" s="42">
        <v>0</v>
      </c>
      <c r="J18" s="42">
        <v>0</v>
      </c>
      <c r="K18" s="29">
        <f>G18+H18+I18+J18</f>
        <v>338.1</v>
      </c>
      <c r="L18" s="184"/>
      <c r="N18" s="128"/>
    </row>
    <row r="19" spans="1:14" ht="160.5" customHeight="1">
      <c r="A19" s="99" t="s">
        <v>125</v>
      </c>
      <c r="B19" s="163" t="s">
        <v>25</v>
      </c>
      <c r="C19" s="44"/>
      <c r="D19" s="44"/>
      <c r="E19" s="44"/>
      <c r="F19" s="44"/>
      <c r="G19" s="40">
        <f>G20+G23+G26+G29+G32+G35+G40</f>
        <v>7339.8</v>
      </c>
      <c r="H19" s="40">
        <f t="shared" ref="H19:K19" si="1">H20+H23+H26+H29+H32+H35+H40</f>
        <v>4141</v>
      </c>
      <c r="I19" s="40">
        <f t="shared" si="1"/>
        <v>0</v>
      </c>
      <c r="J19" s="40">
        <f t="shared" si="1"/>
        <v>0</v>
      </c>
      <c r="K19" s="40">
        <f t="shared" si="1"/>
        <v>11480.8</v>
      </c>
      <c r="L19" s="102" t="s">
        <v>66</v>
      </c>
      <c r="N19" s="76"/>
    </row>
    <row r="20" spans="1:14" ht="165.75" customHeight="1">
      <c r="A20" s="99" t="s">
        <v>128</v>
      </c>
      <c r="B20" s="164"/>
      <c r="C20" s="69"/>
      <c r="D20" s="69"/>
      <c r="E20" s="69"/>
      <c r="F20" s="69"/>
      <c r="G20" s="40">
        <f>G22</f>
        <v>371.5</v>
      </c>
      <c r="H20" s="40">
        <f>H22</f>
        <v>0</v>
      </c>
      <c r="I20" s="40">
        <f>I22</f>
        <v>0</v>
      </c>
      <c r="J20" s="40">
        <f>J22</f>
        <v>0</v>
      </c>
      <c r="K20" s="40">
        <f>K22</f>
        <v>371.5</v>
      </c>
      <c r="L20" s="85"/>
      <c r="N20" s="76"/>
    </row>
    <row r="21" spans="1:14" ht="12.75" customHeight="1">
      <c r="A21" s="101" t="s">
        <v>6</v>
      </c>
      <c r="B21" s="164"/>
      <c r="C21" s="69"/>
      <c r="D21" s="69"/>
      <c r="E21" s="69"/>
      <c r="F21" s="69"/>
      <c r="G21" s="42"/>
      <c r="H21" s="42"/>
      <c r="I21" s="42"/>
      <c r="J21" s="51"/>
      <c r="K21" s="29"/>
      <c r="L21" s="85"/>
      <c r="N21" s="76"/>
    </row>
    <row r="22" spans="1:14" ht="36">
      <c r="A22" s="101" t="s">
        <v>109</v>
      </c>
      <c r="B22" s="164"/>
      <c r="C22" s="44" t="s">
        <v>53</v>
      </c>
      <c r="D22" s="44" t="s">
        <v>76</v>
      </c>
      <c r="E22" s="44" t="s">
        <v>72</v>
      </c>
      <c r="F22" s="44" t="s">
        <v>69</v>
      </c>
      <c r="G22" s="42">
        <v>371.5</v>
      </c>
      <c r="H22" s="42">
        <v>0</v>
      </c>
      <c r="I22" s="29">
        <v>0</v>
      </c>
      <c r="J22" s="29">
        <v>0</v>
      </c>
      <c r="K22" s="29">
        <f>G22+H22+I22+J22</f>
        <v>371.5</v>
      </c>
      <c r="L22" s="85"/>
      <c r="N22" s="128"/>
    </row>
    <row r="23" spans="1:14" ht="162.75" customHeight="1">
      <c r="A23" s="52" t="s">
        <v>129</v>
      </c>
      <c r="B23" s="164"/>
      <c r="C23" s="44"/>
      <c r="D23" s="44"/>
      <c r="E23" s="44"/>
      <c r="F23" s="44"/>
      <c r="G23" s="40">
        <f>G25</f>
        <v>3500</v>
      </c>
      <c r="H23" s="40">
        <f>H25</f>
        <v>0</v>
      </c>
      <c r="I23" s="40">
        <f>I25</f>
        <v>0</v>
      </c>
      <c r="J23" s="40">
        <f>J25</f>
        <v>0</v>
      </c>
      <c r="K23" s="40">
        <f>K25</f>
        <v>3500</v>
      </c>
      <c r="L23" s="85"/>
      <c r="N23" s="76"/>
    </row>
    <row r="24" spans="1:14" ht="13.5" customHeight="1">
      <c r="A24" s="53" t="s">
        <v>6</v>
      </c>
      <c r="B24" s="164"/>
      <c r="C24" s="44"/>
      <c r="D24" s="44"/>
      <c r="E24" s="44"/>
      <c r="F24" s="44"/>
      <c r="G24" s="42"/>
      <c r="H24" s="42"/>
      <c r="I24" s="29"/>
      <c r="J24" s="51"/>
      <c r="K24" s="29"/>
      <c r="L24" s="85"/>
      <c r="N24" s="76"/>
    </row>
    <row r="25" spans="1:14" ht="23.25" customHeight="1">
      <c r="A25" s="53" t="s">
        <v>111</v>
      </c>
      <c r="B25" s="164"/>
      <c r="C25" s="44" t="s">
        <v>53</v>
      </c>
      <c r="D25" s="44" t="s">
        <v>76</v>
      </c>
      <c r="E25" s="44" t="s">
        <v>70</v>
      </c>
      <c r="F25" s="44" t="s">
        <v>71</v>
      </c>
      <c r="G25" s="42">
        <v>3500</v>
      </c>
      <c r="H25" s="42">
        <v>0</v>
      </c>
      <c r="I25" s="29">
        <v>0</v>
      </c>
      <c r="J25" s="29">
        <v>0</v>
      </c>
      <c r="K25" s="29">
        <f>G25+H25+I25+J25</f>
        <v>3500</v>
      </c>
      <c r="L25" s="85"/>
      <c r="N25" s="76"/>
    </row>
    <row r="26" spans="1:14" ht="162.75" customHeight="1">
      <c r="A26" s="52" t="s">
        <v>130</v>
      </c>
      <c r="B26" s="164"/>
      <c r="C26" s="44"/>
      <c r="D26" s="44"/>
      <c r="E26" s="44"/>
      <c r="F26" s="44"/>
      <c r="G26" s="40">
        <f>G28</f>
        <v>34.299999999999997</v>
      </c>
      <c r="H26" s="40">
        <f>H28</f>
        <v>0</v>
      </c>
      <c r="I26" s="40">
        <f>I28</f>
        <v>0</v>
      </c>
      <c r="J26" s="40">
        <f>J28</f>
        <v>0</v>
      </c>
      <c r="K26" s="40">
        <f>K28</f>
        <v>34.299999999999997</v>
      </c>
      <c r="L26" s="85"/>
      <c r="N26" s="128"/>
    </row>
    <row r="27" spans="1:14" ht="13.5" customHeight="1">
      <c r="A27" s="53" t="s">
        <v>6</v>
      </c>
      <c r="B27" s="164"/>
      <c r="C27" s="44"/>
      <c r="D27" s="44"/>
      <c r="E27" s="44"/>
      <c r="F27" s="44"/>
      <c r="G27" s="42"/>
      <c r="H27" s="42"/>
      <c r="I27" s="29"/>
      <c r="J27" s="51"/>
      <c r="K27" s="29"/>
      <c r="L27" s="85"/>
      <c r="N27" s="76"/>
    </row>
    <row r="28" spans="1:14" ht="24">
      <c r="A28" s="101" t="s">
        <v>111</v>
      </c>
      <c r="B28" s="164"/>
      <c r="C28" s="44" t="s">
        <v>53</v>
      </c>
      <c r="D28" s="44" t="s">
        <v>76</v>
      </c>
      <c r="E28" s="44" t="s">
        <v>72</v>
      </c>
      <c r="F28" s="44" t="s">
        <v>71</v>
      </c>
      <c r="G28" s="42">
        <v>34.299999999999997</v>
      </c>
      <c r="H28" s="42">
        <v>0</v>
      </c>
      <c r="I28" s="29">
        <v>0</v>
      </c>
      <c r="J28" s="29">
        <v>0</v>
      </c>
      <c r="K28" s="29">
        <f>G28+H28+I28+J28</f>
        <v>34.299999999999997</v>
      </c>
      <c r="L28" s="85"/>
      <c r="N28" s="76"/>
    </row>
    <row r="29" spans="1:14" ht="160.5" customHeight="1">
      <c r="A29" s="99" t="s">
        <v>110</v>
      </c>
      <c r="B29" s="164"/>
      <c r="C29" s="44"/>
      <c r="D29" s="44"/>
      <c r="E29" s="44"/>
      <c r="F29" s="44"/>
      <c r="G29" s="40">
        <f>G31</f>
        <v>3400</v>
      </c>
      <c r="H29" s="40">
        <f>H31</f>
        <v>0</v>
      </c>
      <c r="I29" s="40">
        <f>I31</f>
        <v>0</v>
      </c>
      <c r="J29" s="40">
        <f>J31</f>
        <v>0</v>
      </c>
      <c r="K29" s="40">
        <f>K31</f>
        <v>3400</v>
      </c>
      <c r="L29" s="85"/>
      <c r="N29" s="128"/>
    </row>
    <row r="30" spans="1:14" ht="15" customHeight="1">
      <c r="A30" s="101" t="s">
        <v>6</v>
      </c>
      <c r="B30" s="164"/>
      <c r="C30" s="44"/>
      <c r="D30" s="44"/>
      <c r="E30" s="44"/>
      <c r="F30" s="44"/>
      <c r="G30" s="42"/>
      <c r="H30" s="42"/>
      <c r="I30" s="29"/>
      <c r="J30" s="51"/>
      <c r="K30" s="29"/>
      <c r="L30" s="85"/>
      <c r="N30" s="76"/>
    </row>
    <row r="31" spans="1:14" ht="39" customHeight="1">
      <c r="A31" s="101" t="s">
        <v>124</v>
      </c>
      <c r="B31" s="164"/>
      <c r="C31" s="44" t="s">
        <v>53</v>
      </c>
      <c r="D31" s="44" t="s">
        <v>76</v>
      </c>
      <c r="E31" s="44" t="s">
        <v>70</v>
      </c>
      <c r="F31" s="44" t="s">
        <v>69</v>
      </c>
      <c r="G31" s="42">
        <v>3400</v>
      </c>
      <c r="H31" s="42">
        <v>0</v>
      </c>
      <c r="I31" s="29">
        <v>0</v>
      </c>
      <c r="J31" s="29">
        <v>0</v>
      </c>
      <c r="K31" s="29">
        <f>G31+H31+I31+J31</f>
        <v>3400</v>
      </c>
      <c r="L31" s="85"/>
      <c r="N31" s="76"/>
    </row>
    <row r="32" spans="1:14" ht="156.75" customHeight="1">
      <c r="A32" s="99" t="s">
        <v>131</v>
      </c>
      <c r="B32" s="164"/>
      <c r="C32" s="44"/>
      <c r="D32" s="44"/>
      <c r="E32" s="44"/>
      <c r="F32" s="44"/>
      <c r="G32" s="40">
        <f>G34</f>
        <v>34</v>
      </c>
      <c r="H32" s="40">
        <f>H34</f>
        <v>0</v>
      </c>
      <c r="I32" s="40">
        <f>I34</f>
        <v>0</v>
      </c>
      <c r="J32" s="40">
        <f>J34</f>
        <v>0</v>
      </c>
      <c r="K32" s="40">
        <f>K34</f>
        <v>34</v>
      </c>
      <c r="L32" s="85"/>
      <c r="N32" s="128"/>
    </row>
    <row r="33" spans="1:14" ht="15" customHeight="1">
      <c r="A33" s="101" t="s">
        <v>6</v>
      </c>
      <c r="B33" s="164"/>
      <c r="C33" s="44"/>
      <c r="D33" s="44"/>
      <c r="E33" s="44"/>
      <c r="F33" s="44"/>
      <c r="G33" s="42"/>
      <c r="H33" s="42"/>
      <c r="I33" s="68"/>
      <c r="J33" s="51"/>
      <c r="K33" s="29"/>
      <c r="L33" s="85"/>
      <c r="N33" s="76"/>
    </row>
    <row r="34" spans="1:14" ht="40.5" customHeight="1">
      <c r="A34" s="101" t="s">
        <v>124</v>
      </c>
      <c r="B34" s="162"/>
      <c r="C34" s="44" t="s">
        <v>53</v>
      </c>
      <c r="D34" s="44" t="s">
        <v>76</v>
      </c>
      <c r="E34" s="44" t="s">
        <v>72</v>
      </c>
      <c r="F34" s="44" t="s">
        <v>69</v>
      </c>
      <c r="G34" s="42">
        <v>34</v>
      </c>
      <c r="H34" s="42">
        <v>0</v>
      </c>
      <c r="I34" s="29">
        <v>0</v>
      </c>
      <c r="J34" s="29">
        <v>0</v>
      </c>
      <c r="K34" s="29">
        <f>G34+H34+I34+J34</f>
        <v>34</v>
      </c>
      <c r="L34" s="86"/>
      <c r="N34" s="76"/>
    </row>
    <row r="35" spans="1:14" ht="159" customHeight="1">
      <c r="A35" s="99" t="s">
        <v>172</v>
      </c>
      <c r="B35" s="163" t="s">
        <v>25</v>
      </c>
      <c r="C35" s="44"/>
      <c r="D35" s="44"/>
      <c r="E35" s="44"/>
      <c r="F35" s="44"/>
      <c r="G35" s="40">
        <f>G37+G38</f>
        <v>0</v>
      </c>
      <c r="H35" s="40">
        <f>H37+H38+H39</f>
        <v>4100</v>
      </c>
      <c r="I35" s="40">
        <f t="shared" ref="I35:K35" si="2">I37+I38+I39</f>
        <v>0</v>
      </c>
      <c r="J35" s="40">
        <f t="shared" si="2"/>
        <v>0</v>
      </c>
      <c r="K35" s="40">
        <f t="shared" si="2"/>
        <v>4100</v>
      </c>
      <c r="L35" s="191" t="s">
        <v>66</v>
      </c>
      <c r="N35" s="76"/>
    </row>
    <row r="36" spans="1:14" ht="15" customHeight="1">
      <c r="A36" s="101" t="s">
        <v>6</v>
      </c>
      <c r="B36" s="185"/>
      <c r="C36" s="44"/>
      <c r="D36" s="44"/>
      <c r="E36" s="44"/>
      <c r="F36" s="44"/>
      <c r="G36" s="42"/>
      <c r="H36" s="42"/>
      <c r="I36" s="29"/>
      <c r="J36" s="29"/>
      <c r="K36" s="29"/>
      <c r="L36" s="192"/>
      <c r="N36" s="76"/>
    </row>
    <row r="37" spans="1:14" ht="36" customHeight="1">
      <c r="A37" s="101" t="s">
        <v>173</v>
      </c>
      <c r="B37" s="185"/>
      <c r="C37" s="44" t="s">
        <v>53</v>
      </c>
      <c r="D37" s="44" t="s">
        <v>76</v>
      </c>
      <c r="E37" s="44" t="s">
        <v>176</v>
      </c>
      <c r="F37" s="44" t="s">
        <v>160</v>
      </c>
      <c r="G37" s="42">
        <v>0</v>
      </c>
      <c r="H37" s="42">
        <v>2250</v>
      </c>
      <c r="I37" s="29">
        <v>0</v>
      </c>
      <c r="J37" s="29">
        <v>0</v>
      </c>
      <c r="K37" s="29">
        <f>G37+H37+I37+J37</f>
        <v>2250</v>
      </c>
      <c r="L37" s="192"/>
      <c r="N37" s="76"/>
    </row>
    <row r="38" spans="1:14" ht="26.25" customHeight="1">
      <c r="A38" s="101" t="s">
        <v>174</v>
      </c>
      <c r="B38" s="185"/>
      <c r="C38" s="44" t="s">
        <v>53</v>
      </c>
      <c r="D38" s="44" t="s">
        <v>76</v>
      </c>
      <c r="E38" s="44" t="s">
        <v>176</v>
      </c>
      <c r="F38" s="44" t="s">
        <v>160</v>
      </c>
      <c r="G38" s="42">
        <v>0</v>
      </c>
      <c r="H38" s="42">
        <v>1100</v>
      </c>
      <c r="I38" s="29">
        <v>0</v>
      </c>
      <c r="J38" s="29">
        <v>0</v>
      </c>
      <c r="K38" s="29">
        <f>G38+H38+I38+J38</f>
        <v>1100</v>
      </c>
      <c r="L38" s="192"/>
      <c r="N38" s="76"/>
    </row>
    <row r="39" spans="1:14" ht="36.75" customHeight="1">
      <c r="A39" s="101" t="s">
        <v>195</v>
      </c>
      <c r="B39" s="185"/>
      <c r="C39" s="44" t="s">
        <v>53</v>
      </c>
      <c r="D39" s="44" t="s">
        <v>76</v>
      </c>
      <c r="E39" s="44" t="s">
        <v>176</v>
      </c>
      <c r="F39" s="44" t="s">
        <v>160</v>
      </c>
      <c r="G39" s="42">
        <v>0</v>
      </c>
      <c r="H39" s="42">
        <v>750</v>
      </c>
      <c r="I39" s="29">
        <v>0</v>
      </c>
      <c r="J39" s="29">
        <v>0</v>
      </c>
      <c r="K39" s="29">
        <f>G39+H39+I39+J39</f>
        <v>750</v>
      </c>
      <c r="L39" s="192"/>
      <c r="N39" s="76"/>
    </row>
    <row r="40" spans="1:14" ht="161.25" customHeight="1">
      <c r="A40" s="99" t="s">
        <v>175</v>
      </c>
      <c r="B40" s="185"/>
      <c r="C40" s="44"/>
      <c r="D40" s="44"/>
      <c r="E40" s="44"/>
      <c r="F40" s="44"/>
      <c r="G40" s="40">
        <f>G42+G43</f>
        <v>0</v>
      </c>
      <c r="H40" s="40">
        <f>H42+H43+H44</f>
        <v>41</v>
      </c>
      <c r="I40" s="40">
        <f t="shared" ref="I40:K40" si="3">I42+I43+I44</f>
        <v>0</v>
      </c>
      <c r="J40" s="40">
        <f t="shared" si="3"/>
        <v>0</v>
      </c>
      <c r="K40" s="40">
        <f t="shared" si="3"/>
        <v>41</v>
      </c>
      <c r="L40" s="192"/>
      <c r="N40" s="76"/>
    </row>
    <row r="41" spans="1:14" ht="19.5" customHeight="1">
      <c r="A41" s="101" t="s">
        <v>6</v>
      </c>
      <c r="B41" s="185"/>
      <c r="C41" s="44"/>
      <c r="D41" s="44"/>
      <c r="E41" s="44"/>
      <c r="F41" s="44"/>
      <c r="G41" s="42"/>
      <c r="H41" s="42"/>
      <c r="I41" s="29"/>
      <c r="J41" s="29"/>
      <c r="K41" s="29"/>
      <c r="L41" s="192"/>
      <c r="N41" s="76"/>
    </row>
    <row r="42" spans="1:14" ht="36" customHeight="1">
      <c r="A42" s="101" t="s">
        <v>173</v>
      </c>
      <c r="B42" s="185"/>
      <c r="C42" s="44" t="s">
        <v>53</v>
      </c>
      <c r="D42" s="44" t="s">
        <v>76</v>
      </c>
      <c r="E42" s="44" t="s">
        <v>177</v>
      </c>
      <c r="F42" s="44" t="s">
        <v>160</v>
      </c>
      <c r="G42" s="42">
        <v>0</v>
      </c>
      <c r="H42" s="42">
        <v>22.5</v>
      </c>
      <c r="I42" s="29">
        <v>0</v>
      </c>
      <c r="J42" s="29">
        <v>0</v>
      </c>
      <c r="K42" s="29">
        <f>G42+H42+I42+J42</f>
        <v>22.5</v>
      </c>
      <c r="L42" s="192"/>
      <c r="N42" s="76"/>
    </row>
    <row r="43" spans="1:14" ht="30" customHeight="1">
      <c r="A43" s="101" t="s">
        <v>174</v>
      </c>
      <c r="B43" s="185"/>
      <c r="C43" s="44" t="s">
        <v>53</v>
      </c>
      <c r="D43" s="44" t="s">
        <v>76</v>
      </c>
      <c r="E43" s="44" t="s">
        <v>177</v>
      </c>
      <c r="F43" s="44" t="s">
        <v>160</v>
      </c>
      <c r="G43" s="42">
        <v>0</v>
      </c>
      <c r="H43" s="42">
        <v>11</v>
      </c>
      <c r="I43" s="29">
        <v>0</v>
      </c>
      <c r="J43" s="29">
        <v>0</v>
      </c>
      <c r="K43" s="29">
        <f>G43+H43+I43+J43</f>
        <v>11</v>
      </c>
      <c r="L43" s="192"/>
      <c r="N43" s="76"/>
    </row>
    <row r="44" spans="1:14" ht="39.75" customHeight="1">
      <c r="A44" s="101" t="s">
        <v>195</v>
      </c>
      <c r="B44" s="186"/>
      <c r="C44" s="44" t="s">
        <v>53</v>
      </c>
      <c r="D44" s="44" t="s">
        <v>76</v>
      </c>
      <c r="E44" s="44" t="s">
        <v>177</v>
      </c>
      <c r="F44" s="44" t="s">
        <v>160</v>
      </c>
      <c r="G44" s="42">
        <v>0</v>
      </c>
      <c r="H44" s="42">
        <v>7.5</v>
      </c>
      <c r="I44" s="29">
        <v>0</v>
      </c>
      <c r="J44" s="29">
        <v>0</v>
      </c>
      <c r="K44" s="29">
        <f>G44+H44+I44+J44</f>
        <v>7.5</v>
      </c>
      <c r="L44" s="193"/>
      <c r="N44" s="76"/>
    </row>
    <row r="45" spans="1:14" ht="0.75" hidden="1" customHeight="1">
      <c r="A45" s="178" t="s">
        <v>132</v>
      </c>
      <c r="B45" s="179" t="s">
        <v>25</v>
      </c>
      <c r="C45" s="44"/>
      <c r="D45" s="44"/>
      <c r="E45" s="44"/>
      <c r="F45" s="44"/>
      <c r="G45" s="40"/>
      <c r="H45" s="40"/>
      <c r="I45" s="43"/>
      <c r="J45" s="43"/>
      <c r="K45" s="43"/>
      <c r="L45" s="190" t="s">
        <v>114</v>
      </c>
      <c r="N45" s="128"/>
    </row>
    <row r="46" spans="1:14" ht="54" customHeight="1">
      <c r="A46" s="178"/>
      <c r="B46" s="179"/>
      <c r="C46" s="44" t="s">
        <v>53</v>
      </c>
      <c r="D46" s="44" t="s">
        <v>64</v>
      </c>
      <c r="E46" s="44" t="s">
        <v>157</v>
      </c>
      <c r="F46" s="44" t="s">
        <v>100</v>
      </c>
      <c r="G46" s="40">
        <v>0</v>
      </c>
      <c r="H46" s="40">
        <v>0</v>
      </c>
      <c r="I46" s="43">
        <v>0</v>
      </c>
      <c r="J46" s="43">
        <v>0</v>
      </c>
      <c r="K46" s="43">
        <f>G46+H46+I46+J46</f>
        <v>0</v>
      </c>
      <c r="L46" s="190"/>
      <c r="N46" s="76"/>
    </row>
    <row r="47" spans="1:14" ht="87" customHeight="1">
      <c r="A47" s="54" t="s">
        <v>229</v>
      </c>
      <c r="B47" s="187" t="s">
        <v>25</v>
      </c>
      <c r="C47" s="51"/>
      <c r="D47" s="51"/>
      <c r="E47" s="51"/>
      <c r="F47" s="51"/>
      <c r="G47" s="40">
        <f>G48+G51+G54</f>
        <v>47029.7</v>
      </c>
      <c r="H47" s="40">
        <f>H48+H51+H54</f>
        <v>11532.1</v>
      </c>
      <c r="I47" s="40">
        <f>I48+I51+I54</f>
        <v>0</v>
      </c>
      <c r="J47" s="40">
        <f>J48+J51+J54</f>
        <v>0</v>
      </c>
      <c r="K47" s="40">
        <f>K48+K51+K54</f>
        <v>58561.799999999996</v>
      </c>
      <c r="L47" s="182" t="s">
        <v>89</v>
      </c>
      <c r="N47" s="76"/>
    </row>
    <row r="48" spans="1:14" ht="96">
      <c r="A48" s="54" t="s">
        <v>133</v>
      </c>
      <c r="B48" s="188"/>
      <c r="C48" s="51"/>
      <c r="D48" s="51"/>
      <c r="E48" s="51"/>
      <c r="F48" s="51"/>
      <c r="G48" s="40">
        <f>G50</f>
        <v>35000</v>
      </c>
      <c r="H48" s="40">
        <f>H50</f>
        <v>0</v>
      </c>
      <c r="I48" s="40">
        <f>I50</f>
        <v>0</v>
      </c>
      <c r="J48" s="40">
        <f>J50</f>
        <v>0</v>
      </c>
      <c r="K48" s="40">
        <f>K50</f>
        <v>35000</v>
      </c>
      <c r="L48" s="183"/>
      <c r="N48" s="128"/>
    </row>
    <row r="49" spans="1:19" ht="12.75">
      <c r="A49" s="55" t="s">
        <v>6</v>
      </c>
      <c r="B49" s="188"/>
      <c r="C49" s="51"/>
      <c r="D49" s="51"/>
      <c r="E49" s="51"/>
      <c r="F49" s="51"/>
      <c r="G49" s="51"/>
      <c r="H49" s="51"/>
      <c r="I49" s="51"/>
      <c r="J49" s="51"/>
      <c r="K49" s="51"/>
      <c r="L49" s="183"/>
      <c r="N49" s="76"/>
    </row>
    <row r="50" spans="1:19" ht="24">
      <c r="A50" s="56" t="s">
        <v>115</v>
      </c>
      <c r="B50" s="188"/>
      <c r="C50" s="44" t="s">
        <v>53</v>
      </c>
      <c r="D50" s="44" t="s">
        <v>76</v>
      </c>
      <c r="E50" s="44" t="s">
        <v>112</v>
      </c>
      <c r="F50" s="44" t="s">
        <v>69</v>
      </c>
      <c r="G50" s="42">
        <v>35000</v>
      </c>
      <c r="H50" s="42">
        <v>0</v>
      </c>
      <c r="I50" s="42">
        <v>0</v>
      </c>
      <c r="J50" s="29">
        <v>0</v>
      </c>
      <c r="K50" s="29">
        <f>G50+H50+I50+J50</f>
        <v>35000</v>
      </c>
      <c r="L50" s="183"/>
      <c r="N50" s="76"/>
    </row>
    <row r="51" spans="1:19" ht="96">
      <c r="A51" s="54" t="s">
        <v>228</v>
      </c>
      <c r="B51" s="188"/>
      <c r="C51" s="44"/>
      <c r="D51" s="44"/>
      <c r="E51" s="44"/>
      <c r="F51" s="44"/>
      <c r="G51" s="40">
        <f>G53</f>
        <v>439.7</v>
      </c>
      <c r="H51" s="40">
        <f>H53</f>
        <v>0</v>
      </c>
      <c r="I51" s="40">
        <f>I53</f>
        <v>0</v>
      </c>
      <c r="J51" s="40">
        <f>J53</f>
        <v>0</v>
      </c>
      <c r="K51" s="40">
        <f>K53</f>
        <v>439.7</v>
      </c>
      <c r="L51" s="183"/>
      <c r="N51" s="128"/>
    </row>
    <row r="52" spans="1:19" ht="12.75">
      <c r="A52" s="55" t="s">
        <v>6</v>
      </c>
      <c r="B52" s="188"/>
      <c r="C52" s="44"/>
      <c r="D52" s="44"/>
      <c r="E52" s="44"/>
      <c r="F52" s="44"/>
      <c r="G52" s="42"/>
      <c r="H52" s="42"/>
      <c r="I52" s="42"/>
      <c r="J52" s="29"/>
      <c r="K52" s="29"/>
      <c r="L52" s="183"/>
      <c r="N52" s="76"/>
    </row>
    <row r="53" spans="1:19" ht="24" customHeight="1" thickBot="1">
      <c r="A53" s="56" t="s">
        <v>116</v>
      </c>
      <c r="B53" s="188"/>
      <c r="C53" s="44" t="s">
        <v>53</v>
      </c>
      <c r="D53" s="44" t="s">
        <v>76</v>
      </c>
      <c r="E53" s="44" t="s">
        <v>113</v>
      </c>
      <c r="F53" s="44" t="s">
        <v>69</v>
      </c>
      <c r="G53" s="42">
        <v>439.7</v>
      </c>
      <c r="H53" s="42">
        <v>0</v>
      </c>
      <c r="I53" s="42">
        <v>0</v>
      </c>
      <c r="J53" s="29">
        <v>0</v>
      </c>
      <c r="K53" s="29">
        <f>G53+H53+I53+J53</f>
        <v>439.7</v>
      </c>
      <c r="L53" s="183"/>
      <c r="N53" s="76"/>
    </row>
    <row r="54" spans="1:19" ht="106.5" customHeight="1" thickBot="1">
      <c r="A54" s="54" t="s">
        <v>230</v>
      </c>
      <c r="B54" s="188"/>
      <c r="C54" s="44"/>
      <c r="D54" s="44"/>
      <c r="E54" s="44"/>
      <c r="F54" s="44"/>
      <c r="G54" s="40">
        <f>G57+G56</f>
        <v>11590</v>
      </c>
      <c r="H54" s="40">
        <f t="shared" ref="H54:K54" si="4">H57+H56</f>
        <v>11532.1</v>
      </c>
      <c r="I54" s="40">
        <f t="shared" si="4"/>
        <v>0</v>
      </c>
      <c r="J54" s="40">
        <f t="shared" si="4"/>
        <v>0</v>
      </c>
      <c r="K54" s="40">
        <f t="shared" si="4"/>
        <v>23122.1</v>
      </c>
      <c r="L54" s="183"/>
      <c r="N54" s="76"/>
      <c r="O54" s="129">
        <v>423908.1</v>
      </c>
      <c r="P54" s="130">
        <v>384771.9</v>
      </c>
      <c r="Q54" s="130">
        <v>372489.4</v>
      </c>
      <c r="R54" s="130">
        <v>372489.4</v>
      </c>
      <c r="S54" s="130">
        <v>1553658.8</v>
      </c>
    </row>
    <row r="55" spans="1:19" ht="17.25" customHeight="1">
      <c r="A55" s="55" t="s">
        <v>6</v>
      </c>
      <c r="B55" s="188"/>
      <c r="C55" s="44"/>
      <c r="D55" s="44"/>
      <c r="E55" s="44"/>
      <c r="F55" s="44"/>
      <c r="G55" s="42"/>
      <c r="H55" s="42"/>
      <c r="I55" s="42"/>
      <c r="J55" s="29"/>
      <c r="K55" s="29"/>
      <c r="L55" s="183"/>
      <c r="N55" s="128"/>
    </row>
    <row r="56" spans="1:19" ht="17.25" customHeight="1">
      <c r="A56" s="182" t="s">
        <v>116</v>
      </c>
      <c r="B56" s="188"/>
      <c r="C56" s="44" t="s">
        <v>53</v>
      </c>
      <c r="D56" s="44" t="s">
        <v>76</v>
      </c>
      <c r="E56" s="44" t="s">
        <v>162</v>
      </c>
      <c r="F56" s="44" t="s">
        <v>69</v>
      </c>
      <c r="G56" s="42">
        <v>11590</v>
      </c>
      <c r="H56" s="42">
        <v>0</v>
      </c>
      <c r="I56" s="42">
        <v>0</v>
      </c>
      <c r="J56" s="29">
        <v>0</v>
      </c>
      <c r="K56" s="29">
        <f>G56+H56+I56+J56</f>
        <v>11590</v>
      </c>
      <c r="L56" s="183"/>
      <c r="N56" s="128"/>
    </row>
    <row r="57" spans="1:19" ht="21.75" customHeight="1">
      <c r="A57" s="184"/>
      <c r="B57" s="189"/>
      <c r="C57" s="44" t="s">
        <v>53</v>
      </c>
      <c r="D57" s="44" t="s">
        <v>76</v>
      </c>
      <c r="E57" s="44" t="s">
        <v>169</v>
      </c>
      <c r="F57" s="44" t="s">
        <v>69</v>
      </c>
      <c r="G57" s="42">
        <v>0</v>
      </c>
      <c r="H57" s="42">
        <v>11532.1</v>
      </c>
      <c r="I57" s="42">
        <v>0</v>
      </c>
      <c r="J57" s="29">
        <v>0</v>
      </c>
      <c r="K57" s="29">
        <f>G57+H57+I57+J57</f>
        <v>11532.1</v>
      </c>
      <c r="L57" s="184"/>
      <c r="N57" s="128"/>
    </row>
    <row r="58" spans="1:19" ht="120">
      <c r="A58" s="72" t="s">
        <v>152</v>
      </c>
      <c r="B58" s="163" t="s">
        <v>25</v>
      </c>
      <c r="C58" s="51"/>
      <c r="D58" s="51"/>
      <c r="E58" s="51"/>
      <c r="F58" s="51"/>
      <c r="G58" s="40">
        <f>G60+G61</f>
        <v>5389.7999999999993</v>
      </c>
      <c r="H58" s="40">
        <f>H60+H61</f>
        <v>0</v>
      </c>
      <c r="I58" s="40">
        <f>I60+I61</f>
        <v>0</v>
      </c>
      <c r="J58" s="40">
        <f>J60+J61</f>
        <v>0</v>
      </c>
      <c r="K58" s="40">
        <f>K60+K61</f>
        <v>5389.7999999999993</v>
      </c>
      <c r="L58" s="182" t="s">
        <v>89</v>
      </c>
      <c r="N58" s="128"/>
    </row>
    <row r="59" spans="1:19" ht="12.75">
      <c r="A59" s="55" t="s">
        <v>6</v>
      </c>
      <c r="B59" s="185"/>
      <c r="C59" s="51"/>
      <c r="D59" s="51"/>
      <c r="E59" s="51"/>
      <c r="F59" s="51"/>
      <c r="G59" s="42"/>
      <c r="H59" s="42"/>
      <c r="I59" s="42"/>
      <c r="J59" s="29"/>
      <c r="K59" s="29"/>
      <c r="L59" s="183"/>
    </row>
    <row r="60" spans="1:19" ht="120">
      <c r="A60" s="73" t="s">
        <v>153</v>
      </c>
      <c r="B60" s="185"/>
      <c r="C60" s="44" t="s">
        <v>53</v>
      </c>
      <c r="D60" s="44" t="s">
        <v>64</v>
      </c>
      <c r="E60" s="44" t="s">
        <v>151</v>
      </c>
      <c r="F60" s="44" t="s">
        <v>145</v>
      </c>
      <c r="G60" s="42">
        <v>5384.4</v>
      </c>
      <c r="H60" s="42">
        <v>0</v>
      </c>
      <c r="I60" s="42">
        <v>0</v>
      </c>
      <c r="J60" s="29">
        <v>0</v>
      </c>
      <c r="K60" s="29">
        <f>G60+H60+I60+J60</f>
        <v>5384.4</v>
      </c>
      <c r="L60" s="183"/>
      <c r="N60" s="76"/>
    </row>
    <row r="61" spans="1:19" ht="120">
      <c r="A61" s="73" t="s">
        <v>154</v>
      </c>
      <c r="B61" s="186"/>
      <c r="C61" s="44" t="s">
        <v>53</v>
      </c>
      <c r="D61" s="44" t="s">
        <v>64</v>
      </c>
      <c r="E61" s="44" t="s">
        <v>150</v>
      </c>
      <c r="F61" s="44" t="s">
        <v>145</v>
      </c>
      <c r="G61" s="42">
        <v>5.4</v>
      </c>
      <c r="H61" s="42">
        <v>0</v>
      </c>
      <c r="I61" s="42">
        <v>0</v>
      </c>
      <c r="J61" s="29">
        <v>0</v>
      </c>
      <c r="K61" s="29">
        <f>G61+H61+I61+J61</f>
        <v>5.4</v>
      </c>
      <c r="L61" s="184"/>
      <c r="N61" s="128"/>
    </row>
    <row r="62" spans="1:19" ht="105.75" customHeight="1">
      <c r="A62" s="63" t="s">
        <v>180</v>
      </c>
      <c r="B62" s="66" t="s">
        <v>25</v>
      </c>
      <c r="C62" s="44" t="s">
        <v>53</v>
      </c>
      <c r="D62" s="44" t="s">
        <v>64</v>
      </c>
      <c r="E62" s="44" t="s">
        <v>178</v>
      </c>
      <c r="F62" s="44" t="s">
        <v>160</v>
      </c>
      <c r="G62" s="40">
        <v>0</v>
      </c>
      <c r="H62" s="40">
        <v>400</v>
      </c>
      <c r="I62" s="40">
        <v>0</v>
      </c>
      <c r="J62" s="43">
        <v>0</v>
      </c>
      <c r="K62" s="43">
        <f t="shared" ref="K62:K64" si="5">G62+H62+I62+J62</f>
        <v>400</v>
      </c>
      <c r="L62" s="101" t="s">
        <v>114</v>
      </c>
      <c r="N62" s="76"/>
    </row>
    <row r="63" spans="1:19" ht="81.75" customHeight="1">
      <c r="A63" s="63" t="s">
        <v>181</v>
      </c>
      <c r="B63" s="66" t="s">
        <v>25</v>
      </c>
      <c r="C63" s="44" t="s">
        <v>53</v>
      </c>
      <c r="D63" s="44" t="s">
        <v>64</v>
      </c>
      <c r="E63" s="44" t="s">
        <v>178</v>
      </c>
      <c r="F63" s="44" t="s">
        <v>160</v>
      </c>
      <c r="G63" s="40">
        <v>0</v>
      </c>
      <c r="H63" s="40">
        <v>96.5</v>
      </c>
      <c r="I63" s="40">
        <v>0</v>
      </c>
      <c r="J63" s="43">
        <v>0</v>
      </c>
      <c r="K63" s="43">
        <f t="shared" si="5"/>
        <v>96.5</v>
      </c>
      <c r="L63" s="101" t="s">
        <v>114</v>
      </c>
      <c r="N63" s="76"/>
    </row>
    <row r="64" spans="1:19" ht="67.5" customHeight="1">
      <c r="A64" s="63" t="s">
        <v>182</v>
      </c>
      <c r="B64" s="66" t="s">
        <v>25</v>
      </c>
      <c r="C64" s="44" t="s">
        <v>53</v>
      </c>
      <c r="D64" s="44" t="s">
        <v>64</v>
      </c>
      <c r="E64" s="44" t="s">
        <v>179</v>
      </c>
      <c r="F64" s="44" t="s">
        <v>160</v>
      </c>
      <c r="G64" s="40">
        <v>0</v>
      </c>
      <c r="H64" s="40">
        <v>806.9</v>
      </c>
      <c r="I64" s="40">
        <v>0</v>
      </c>
      <c r="J64" s="43">
        <v>0</v>
      </c>
      <c r="K64" s="43">
        <f t="shared" si="5"/>
        <v>806.9</v>
      </c>
      <c r="L64" s="101" t="s">
        <v>114</v>
      </c>
      <c r="N64" s="128"/>
    </row>
    <row r="65" spans="14:14" ht="12.75">
      <c r="N65" s="76"/>
    </row>
    <row r="66" spans="14:14" ht="12.75">
      <c r="N66" s="76"/>
    </row>
    <row r="67" spans="14:14" ht="12.75">
      <c r="N67" s="128"/>
    </row>
    <row r="68" spans="14:14" ht="12.75">
      <c r="N68" s="76"/>
    </row>
    <row r="69" spans="14:14" ht="12.75">
      <c r="N69" s="76"/>
    </row>
    <row r="70" spans="14:14" ht="12.75">
      <c r="N70" s="76"/>
    </row>
  </sheetData>
  <mergeCells count="29">
    <mergeCell ref="A45:A46"/>
    <mergeCell ref="B45:B46"/>
    <mergeCell ref="A13:A14"/>
    <mergeCell ref="L58:L61"/>
    <mergeCell ref="B58:B61"/>
    <mergeCell ref="L47:L57"/>
    <mergeCell ref="B47:B57"/>
    <mergeCell ref="L45:L46"/>
    <mergeCell ref="L15:L18"/>
    <mergeCell ref="A56:A57"/>
    <mergeCell ref="B35:B44"/>
    <mergeCell ref="L35:L44"/>
    <mergeCell ref="I2:L2"/>
    <mergeCell ref="A3:L3"/>
    <mergeCell ref="L5:L7"/>
    <mergeCell ref="A5:A7"/>
    <mergeCell ref="B5:B7"/>
    <mergeCell ref="C5:F6"/>
    <mergeCell ref="G5:K5"/>
    <mergeCell ref="G6:K6"/>
    <mergeCell ref="B9:B10"/>
    <mergeCell ref="B11:B12"/>
    <mergeCell ref="B19:B34"/>
    <mergeCell ref="A11:A12"/>
    <mergeCell ref="L13:L14"/>
    <mergeCell ref="B15:B18"/>
    <mergeCell ref="B13:B14"/>
    <mergeCell ref="L11:L12"/>
    <mergeCell ref="A17:A18"/>
  </mergeCells>
  <phoneticPr fontId="0" type="noConversion"/>
  <pageMargins left="0.7" right="0.7" top="0.75" bottom="0.75" header="0.3" footer="0.3"/>
  <pageSetup paperSize="9" scale="78" orientation="landscape" r:id="rId1"/>
  <rowBreaks count="4" manualBreakCount="4">
    <brk id="14" max="11" man="1"/>
    <brk id="24" max="11" man="1"/>
    <brk id="31" max="11" man="1"/>
    <brk id="57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indexed="51"/>
  </sheetPr>
  <dimension ref="A1:EE108"/>
  <sheetViews>
    <sheetView tabSelected="1" view="pageBreakPreview" topLeftCell="A5" zoomScaleSheetLayoutView="100" workbookViewId="0">
      <selection activeCell="M8" sqref="M8"/>
    </sheetView>
  </sheetViews>
  <sheetFormatPr defaultRowHeight="12.75"/>
  <cols>
    <col min="1" max="1" width="46.140625" style="104" customWidth="1"/>
    <col min="2" max="2" width="15.140625" style="104" customWidth="1"/>
    <col min="3" max="3" width="9.5703125" style="104" customWidth="1"/>
    <col min="4" max="4" width="10" style="104" customWidth="1"/>
    <col min="5" max="5" width="11.7109375" style="104" customWidth="1"/>
    <col min="6" max="6" width="11.5703125" style="104" customWidth="1"/>
    <col min="7" max="7" width="10.7109375" style="104" customWidth="1"/>
    <col min="8" max="8" width="11" style="104" customWidth="1"/>
    <col min="9" max="10" width="10.85546875" style="104" customWidth="1"/>
    <col min="11" max="11" width="12.5703125" style="104" customWidth="1"/>
    <col min="12" max="12" width="12" style="104" customWidth="1"/>
    <col min="13" max="135" width="9.140625" style="61"/>
    <col min="136" max="16384" width="9.140625" style="104"/>
  </cols>
  <sheetData>
    <row r="1" spans="1:135" s="25" customFormat="1" ht="52.5" customHeight="1">
      <c r="E1" s="171" t="s">
        <v>84</v>
      </c>
      <c r="F1" s="171"/>
      <c r="G1" s="171"/>
      <c r="H1" s="171"/>
      <c r="I1" s="171"/>
      <c r="J1" s="171"/>
      <c r="K1" s="171"/>
      <c r="L1" s="171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  <c r="AK1" s="103"/>
      <c r="AL1" s="103"/>
      <c r="AM1" s="103"/>
      <c r="AN1" s="103"/>
      <c r="AO1" s="103"/>
      <c r="AP1" s="103"/>
      <c r="AQ1" s="103"/>
      <c r="AR1" s="103"/>
      <c r="AS1" s="103"/>
      <c r="AT1" s="103"/>
      <c r="AU1" s="103"/>
      <c r="AV1" s="103"/>
      <c r="AW1" s="103"/>
      <c r="AX1" s="103"/>
      <c r="AY1" s="103"/>
      <c r="AZ1" s="103"/>
      <c r="BA1" s="103"/>
      <c r="BB1" s="103"/>
      <c r="BC1" s="103"/>
      <c r="BD1" s="103"/>
      <c r="BE1" s="103"/>
      <c r="BF1" s="103"/>
      <c r="BG1" s="103"/>
      <c r="BH1" s="103"/>
      <c r="BI1" s="103"/>
      <c r="BJ1" s="103"/>
      <c r="BK1" s="103"/>
      <c r="BL1" s="103"/>
      <c r="BM1" s="103"/>
      <c r="BN1" s="103"/>
      <c r="BO1" s="103"/>
      <c r="BP1" s="103"/>
      <c r="BQ1" s="103"/>
      <c r="BR1" s="103"/>
      <c r="BS1" s="103"/>
      <c r="BT1" s="103"/>
      <c r="BU1" s="103"/>
      <c r="BV1" s="103"/>
      <c r="BW1" s="103"/>
      <c r="BX1" s="103"/>
      <c r="BY1" s="103"/>
      <c r="BZ1" s="103"/>
      <c r="CA1" s="103"/>
      <c r="CB1" s="103"/>
      <c r="CC1" s="103"/>
      <c r="CD1" s="103"/>
      <c r="CE1" s="103"/>
      <c r="CF1" s="103"/>
      <c r="CG1" s="103"/>
      <c r="CH1" s="103"/>
      <c r="CI1" s="103"/>
      <c r="CJ1" s="103"/>
      <c r="CK1" s="103"/>
      <c r="CL1" s="103"/>
      <c r="CM1" s="103"/>
      <c r="CN1" s="103"/>
      <c r="CO1" s="103"/>
      <c r="CP1" s="103"/>
      <c r="CQ1" s="103"/>
      <c r="CR1" s="103"/>
      <c r="CS1" s="103"/>
      <c r="CT1" s="103"/>
      <c r="CU1" s="103"/>
      <c r="CV1" s="103"/>
      <c r="CW1" s="103"/>
      <c r="CX1" s="103"/>
      <c r="CY1" s="103"/>
      <c r="CZ1" s="103"/>
      <c r="DA1" s="103"/>
      <c r="DB1" s="103"/>
      <c r="DC1" s="103"/>
      <c r="DD1" s="103"/>
      <c r="DE1" s="103"/>
      <c r="DF1" s="103"/>
      <c r="DG1" s="103"/>
      <c r="DH1" s="103"/>
      <c r="DI1" s="103"/>
      <c r="DJ1" s="103"/>
      <c r="DK1" s="103"/>
      <c r="DL1" s="103"/>
      <c r="DM1" s="103"/>
      <c r="DN1" s="103"/>
      <c r="DO1" s="103"/>
      <c r="DP1" s="103"/>
      <c r="DQ1" s="103"/>
      <c r="DR1" s="103"/>
      <c r="DS1" s="103"/>
      <c r="DT1" s="103"/>
      <c r="DU1" s="103"/>
      <c r="DV1" s="103"/>
      <c r="DW1" s="103"/>
      <c r="DX1" s="103"/>
      <c r="DY1" s="103"/>
      <c r="DZ1" s="103"/>
      <c r="EA1" s="103"/>
      <c r="EB1" s="103"/>
      <c r="EC1" s="103"/>
      <c r="ED1" s="103"/>
      <c r="EE1" s="103"/>
    </row>
    <row r="2" spans="1:135" ht="23.25" customHeight="1">
      <c r="A2" s="198" t="s">
        <v>52</v>
      </c>
      <c r="B2" s="198"/>
      <c r="C2" s="198"/>
      <c r="D2" s="198"/>
      <c r="E2" s="198"/>
      <c r="F2" s="198"/>
      <c r="G2" s="198"/>
      <c r="H2" s="198"/>
      <c r="I2" s="198"/>
      <c r="J2" s="198"/>
      <c r="K2" s="198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</row>
    <row r="3" spans="1:135" ht="6" customHeight="1">
      <c r="L3" s="61"/>
    </row>
    <row r="4" spans="1:135" ht="0.75" customHeight="1">
      <c r="A4" s="175" t="s">
        <v>16</v>
      </c>
      <c r="B4" s="175" t="s">
        <v>31</v>
      </c>
      <c r="C4" s="175" t="s">
        <v>32</v>
      </c>
      <c r="D4" s="175"/>
      <c r="E4" s="175"/>
      <c r="F4" s="175"/>
      <c r="G4" s="161" t="s">
        <v>33</v>
      </c>
      <c r="H4" s="161"/>
      <c r="I4" s="161"/>
      <c r="J4" s="161"/>
      <c r="K4" s="196"/>
      <c r="L4" s="61"/>
    </row>
    <row r="5" spans="1:135" s="62" customFormat="1" ht="21" customHeight="1">
      <c r="A5" s="175"/>
      <c r="B5" s="175"/>
      <c r="C5" s="175"/>
      <c r="D5" s="175"/>
      <c r="E5" s="175"/>
      <c r="F5" s="175"/>
      <c r="G5" s="175" t="s">
        <v>34</v>
      </c>
      <c r="H5" s="175"/>
      <c r="I5" s="175"/>
      <c r="J5" s="175"/>
      <c r="K5" s="197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H5" s="61"/>
      <c r="AI5" s="61"/>
      <c r="AJ5" s="61"/>
      <c r="AK5" s="61"/>
      <c r="AL5" s="61"/>
      <c r="AM5" s="61"/>
      <c r="AN5" s="61"/>
      <c r="AO5" s="61"/>
      <c r="AP5" s="61"/>
      <c r="AQ5" s="61"/>
      <c r="AR5" s="61"/>
      <c r="AS5" s="61"/>
      <c r="AT5" s="61"/>
      <c r="AU5" s="61"/>
      <c r="AV5" s="61"/>
      <c r="AW5" s="61"/>
      <c r="AX5" s="61"/>
      <c r="AY5" s="61"/>
      <c r="AZ5" s="61"/>
      <c r="BA5" s="61"/>
      <c r="BB5" s="61"/>
      <c r="BC5" s="61"/>
      <c r="BD5" s="61"/>
      <c r="BE5" s="61"/>
      <c r="BF5" s="61"/>
      <c r="BG5" s="61"/>
      <c r="BH5" s="61"/>
      <c r="BI5" s="61"/>
      <c r="BJ5" s="61"/>
      <c r="BK5" s="61"/>
      <c r="BL5" s="61"/>
      <c r="BM5" s="61"/>
      <c r="BN5" s="61"/>
      <c r="BO5" s="61"/>
      <c r="BP5" s="61"/>
      <c r="BQ5" s="61"/>
      <c r="BR5" s="61"/>
      <c r="BS5" s="61"/>
      <c r="BT5" s="61"/>
      <c r="BU5" s="61"/>
      <c r="BV5" s="61"/>
      <c r="BW5" s="61"/>
      <c r="BX5" s="61"/>
      <c r="BY5" s="61"/>
      <c r="BZ5" s="61"/>
      <c r="CA5" s="61"/>
      <c r="CB5" s="61"/>
      <c r="CC5" s="61"/>
      <c r="CD5" s="61"/>
      <c r="CE5" s="61"/>
      <c r="CF5" s="61"/>
      <c r="CG5" s="61"/>
      <c r="CH5" s="61"/>
      <c r="CI5" s="61"/>
      <c r="CJ5" s="61"/>
      <c r="CK5" s="61"/>
      <c r="CL5" s="61"/>
      <c r="CM5" s="61"/>
      <c r="CN5" s="61"/>
      <c r="CO5" s="61"/>
      <c r="CP5" s="61"/>
      <c r="CQ5" s="61"/>
      <c r="CR5" s="61"/>
      <c r="CS5" s="61"/>
      <c r="CT5" s="61"/>
      <c r="CU5" s="61"/>
      <c r="CV5" s="61"/>
      <c r="CW5" s="61"/>
      <c r="CX5" s="61"/>
      <c r="CY5" s="61"/>
      <c r="CZ5" s="61"/>
      <c r="DA5" s="61"/>
      <c r="DB5" s="61"/>
      <c r="DC5" s="61"/>
      <c r="DD5" s="61"/>
      <c r="DE5" s="61"/>
      <c r="DF5" s="61"/>
      <c r="DG5" s="61"/>
      <c r="DH5" s="61"/>
      <c r="DI5" s="61"/>
      <c r="DJ5" s="61"/>
      <c r="DK5" s="61"/>
      <c r="DL5" s="61"/>
      <c r="DM5" s="61"/>
      <c r="DN5" s="61"/>
      <c r="DO5" s="61"/>
      <c r="DP5" s="61"/>
      <c r="DQ5" s="61"/>
      <c r="DR5" s="61"/>
      <c r="DS5" s="61"/>
      <c r="DT5" s="61"/>
      <c r="DU5" s="61"/>
      <c r="DV5" s="61"/>
      <c r="DW5" s="61"/>
      <c r="DX5" s="61"/>
      <c r="DY5" s="61"/>
      <c r="DZ5" s="61"/>
      <c r="EA5" s="61"/>
      <c r="EB5" s="61"/>
      <c r="EC5" s="61"/>
      <c r="ED5" s="61"/>
      <c r="EE5" s="61"/>
    </row>
    <row r="6" spans="1:135" s="62" customFormat="1" ht="25.5">
      <c r="A6" s="175"/>
      <c r="B6" s="175"/>
      <c r="C6" s="98" t="s">
        <v>19</v>
      </c>
      <c r="D6" s="98" t="s">
        <v>36</v>
      </c>
      <c r="E6" s="98" t="s">
        <v>20</v>
      </c>
      <c r="F6" s="98" t="s">
        <v>21</v>
      </c>
      <c r="G6" s="98">
        <v>2015</v>
      </c>
      <c r="H6" s="98">
        <v>2016</v>
      </c>
      <c r="I6" s="98">
        <v>2017</v>
      </c>
      <c r="J6" s="98">
        <v>2018</v>
      </c>
      <c r="K6" s="105" t="s">
        <v>22</v>
      </c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61"/>
      <c r="AU6" s="61"/>
      <c r="AV6" s="61"/>
      <c r="AW6" s="61"/>
      <c r="AX6" s="61"/>
      <c r="AY6" s="61"/>
      <c r="AZ6" s="61"/>
      <c r="BA6" s="61"/>
      <c r="BB6" s="61"/>
      <c r="BC6" s="61"/>
      <c r="BD6" s="61"/>
      <c r="BE6" s="61"/>
      <c r="BF6" s="61"/>
      <c r="BG6" s="61"/>
      <c r="BH6" s="61"/>
      <c r="BI6" s="61"/>
      <c r="BJ6" s="61"/>
      <c r="BK6" s="61"/>
      <c r="BL6" s="61"/>
      <c r="BM6" s="61"/>
      <c r="BN6" s="61"/>
      <c r="BO6" s="61"/>
      <c r="BP6" s="61"/>
      <c r="BQ6" s="61"/>
      <c r="BR6" s="61"/>
      <c r="BS6" s="61"/>
      <c r="BT6" s="61"/>
      <c r="BU6" s="61"/>
      <c r="BV6" s="61"/>
      <c r="BW6" s="61"/>
      <c r="BX6" s="61"/>
      <c r="BY6" s="61"/>
      <c r="BZ6" s="61"/>
      <c r="CA6" s="61"/>
      <c r="CB6" s="61"/>
      <c r="CC6" s="61"/>
      <c r="CD6" s="61"/>
      <c r="CE6" s="61"/>
      <c r="CF6" s="61"/>
      <c r="CG6" s="61"/>
      <c r="CH6" s="61"/>
      <c r="CI6" s="61"/>
      <c r="CJ6" s="61"/>
      <c r="CK6" s="61"/>
      <c r="CL6" s="61"/>
      <c r="CM6" s="61"/>
      <c r="CN6" s="61"/>
      <c r="CO6" s="61"/>
      <c r="CP6" s="61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61"/>
      <c r="DP6" s="61"/>
      <c r="DQ6" s="61"/>
      <c r="DR6" s="61"/>
      <c r="DS6" s="61"/>
      <c r="DT6" s="61"/>
      <c r="DU6" s="61"/>
      <c r="DV6" s="61"/>
      <c r="DW6" s="61"/>
      <c r="DX6" s="61"/>
      <c r="DY6" s="61"/>
      <c r="DZ6" s="61"/>
      <c r="EA6" s="61"/>
      <c r="EB6" s="61"/>
      <c r="EC6" s="61"/>
      <c r="ED6" s="61"/>
      <c r="EE6" s="61"/>
    </row>
    <row r="7" spans="1:135" s="62" customFormat="1" ht="39" customHeight="1">
      <c r="A7" s="203" t="s">
        <v>38</v>
      </c>
      <c r="B7" s="66" t="s">
        <v>26</v>
      </c>
      <c r="C7" s="97" t="s">
        <v>47</v>
      </c>
      <c r="D7" s="97" t="s">
        <v>47</v>
      </c>
      <c r="E7" s="97" t="s">
        <v>47</v>
      </c>
      <c r="F7" s="97" t="s">
        <v>47</v>
      </c>
      <c r="G7" s="43">
        <f>G9+G19</f>
        <v>148945.70000000001</v>
      </c>
      <c r="H7" s="43">
        <f t="shared" ref="H7:J7" si="0">H9+H19</f>
        <v>28192.66</v>
      </c>
      <c r="I7" s="43">
        <f t="shared" si="0"/>
        <v>2809.9</v>
      </c>
      <c r="J7" s="43">
        <f t="shared" si="0"/>
        <v>2809.9</v>
      </c>
      <c r="K7" s="43">
        <f t="shared" ref="K7" si="1">K9+K19</f>
        <v>182758.16</v>
      </c>
      <c r="L7" s="67">
        <f>G7+H7+I7+J7</f>
        <v>182758.16</v>
      </c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  <c r="AK7" s="61"/>
      <c r="AL7" s="61"/>
      <c r="AM7" s="61"/>
      <c r="AN7" s="61"/>
      <c r="AO7" s="61"/>
      <c r="AP7" s="61"/>
      <c r="AQ7" s="61"/>
      <c r="AR7" s="61"/>
      <c r="AS7" s="61"/>
      <c r="AT7" s="61"/>
      <c r="AU7" s="61"/>
      <c r="AV7" s="61"/>
      <c r="AW7" s="61"/>
      <c r="AX7" s="61"/>
      <c r="AY7" s="61"/>
      <c r="AZ7" s="61"/>
      <c r="BA7" s="61"/>
      <c r="BB7" s="61"/>
      <c r="BC7" s="61"/>
      <c r="BD7" s="61"/>
      <c r="BE7" s="61"/>
      <c r="BF7" s="61"/>
      <c r="BG7" s="61"/>
      <c r="BH7" s="61"/>
      <c r="BI7" s="61"/>
      <c r="BJ7" s="61"/>
      <c r="BK7" s="61"/>
      <c r="BL7" s="61"/>
      <c r="BM7" s="61"/>
      <c r="BN7" s="61"/>
      <c r="BO7" s="61"/>
      <c r="BP7" s="61"/>
      <c r="BQ7" s="61"/>
      <c r="BR7" s="61"/>
      <c r="BS7" s="61"/>
      <c r="BT7" s="61"/>
      <c r="BU7" s="61"/>
      <c r="BV7" s="61"/>
      <c r="BW7" s="61"/>
      <c r="BX7" s="61"/>
      <c r="BY7" s="61"/>
      <c r="BZ7" s="61"/>
      <c r="CA7" s="61"/>
      <c r="CB7" s="61"/>
      <c r="CC7" s="61"/>
      <c r="CD7" s="61"/>
      <c r="CE7" s="61"/>
      <c r="CF7" s="61"/>
      <c r="CG7" s="61"/>
      <c r="CH7" s="61"/>
      <c r="CI7" s="61"/>
      <c r="CJ7" s="61"/>
      <c r="CK7" s="61"/>
      <c r="CL7" s="61"/>
      <c r="CM7" s="61"/>
      <c r="CN7" s="61"/>
      <c r="CO7" s="61"/>
      <c r="CP7" s="61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61"/>
      <c r="DP7" s="61"/>
      <c r="DQ7" s="61"/>
      <c r="DR7" s="61"/>
      <c r="DS7" s="61"/>
      <c r="DT7" s="61"/>
      <c r="DU7" s="61"/>
      <c r="DV7" s="61"/>
      <c r="DW7" s="61"/>
      <c r="DX7" s="61"/>
      <c r="DY7" s="61"/>
      <c r="DZ7" s="61"/>
      <c r="EA7" s="61"/>
      <c r="EB7" s="61"/>
      <c r="EC7" s="61"/>
      <c r="ED7" s="61"/>
      <c r="EE7" s="61"/>
    </row>
    <row r="8" spans="1:135" s="62" customFormat="1" ht="28.5" customHeight="1">
      <c r="A8" s="203"/>
      <c r="B8" s="66" t="s">
        <v>24</v>
      </c>
      <c r="C8" s="96"/>
      <c r="D8" s="96"/>
      <c r="E8" s="96"/>
      <c r="F8" s="96"/>
      <c r="G8" s="89"/>
      <c r="H8" s="89"/>
      <c r="I8" s="89"/>
      <c r="J8" s="89"/>
      <c r="K8" s="106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61"/>
      <c r="Y8" s="61"/>
      <c r="Z8" s="61"/>
      <c r="AA8" s="61"/>
      <c r="AB8" s="61"/>
      <c r="AC8" s="61"/>
      <c r="AD8" s="61"/>
      <c r="AE8" s="61"/>
      <c r="AF8" s="61"/>
      <c r="AG8" s="61"/>
      <c r="AH8" s="61"/>
      <c r="AI8" s="61"/>
      <c r="AJ8" s="61"/>
      <c r="AK8" s="61"/>
      <c r="AL8" s="61"/>
      <c r="AM8" s="61"/>
      <c r="AN8" s="61"/>
      <c r="AO8" s="61"/>
      <c r="AP8" s="61"/>
      <c r="AQ8" s="61"/>
      <c r="AR8" s="61"/>
      <c r="AS8" s="61"/>
      <c r="AT8" s="61"/>
      <c r="AU8" s="61"/>
      <c r="AV8" s="61"/>
      <c r="AW8" s="61"/>
      <c r="AX8" s="61"/>
      <c r="AY8" s="61"/>
      <c r="AZ8" s="61"/>
      <c r="BA8" s="61"/>
      <c r="BB8" s="61"/>
      <c r="BC8" s="61"/>
      <c r="BD8" s="61"/>
      <c r="BE8" s="61"/>
      <c r="BF8" s="61"/>
      <c r="BG8" s="61"/>
      <c r="BH8" s="61"/>
      <c r="BI8" s="61"/>
      <c r="BJ8" s="61"/>
      <c r="BK8" s="61"/>
      <c r="BL8" s="61"/>
      <c r="BM8" s="61"/>
      <c r="BN8" s="61"/>
      <c r="BO8" s="61"/>
      <c r="BP8" s="61"/>
      <c r="BQ8" s="61"/>
      <c r="BR8" s="61"/>
      <c r="BS8" s="61"/>
      <c r="BT8" s="61"/>
      <c r="BU8" s="61"/>
      <c r="BV8" s="61"/>
      <c r="BW8" s="61"/>
      <c r="BX8" s="61"/>
      <c r="BY8" s="61"/>
      <c r="BZ8" s="61"/>
      <c r="CA8" s="61"/>
      <c r="CB8" s="61"/>
      <c r="CC8" s="61"/>
      <c r="CD8" s="61"/>
      <c r="CE8" s="61"/>
      <c r="CF8" s="61"/>
      <c r="CG8" s="61"/>
      <c r="CH8" s="61"/>
      <c r="CI8" s="61"/>
      <c r="CJ8" s="61"/>
      <c r="CK8" s="61"/>
      <c r="CL8" s="61"/>
      <c r="CM8" s="61"/>
      <c r="CN8" s="61"/>
      <c r="CO8" s="61"/>
      <c r="CP8" s="61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61"/>
      <c r="DP8" s="61"/>
      <c r="DQ8" s="61"/>
      <c r="DR8" s="61"/>
      <c r="DS8" s="61"/>
      <c r="DT8" s="61"/>
      <c r="DU8" s="61"/>
      <c r="DV8" s="61"/>
      <c r="DW8" s="61"/>
      <c r="DX8" s="61"/>
      <c r="DY8" s="61"/>
      <c r="DZ8" s="61"/>
      <c r="EA8" s="61"/>
      <c r="EB8" s="61"/>
      <c r="EC8" s="61"/>
      <c r="ED8" s="61"/>
      <c r="EE8" s="61"/>
    </row>
    <row r="9" spans="1:135" s="62" customFormat="1" ht="43.5" customHeight="1">
      <c r="A9" s="107" t="s">
        <v>141</v>
      </c>
      <c r="B9" s="107"/>
      <c r="C9" s="107"/>
      <c r="D9" s="107"/>
      <c r="E9" s="107"/>
      <c r="F9" s="107"/>
      <c r="G9" s="43">
        <f>G10</f>
        <v>2802.2000000000003</v>
      </c>
      <c r="H9" s="43">
        <f t="shared" ref="H9:K9" si="2">H10</f>
        <v>2291.6999999999998</v>
      </c>
      <c r="I9" s="43">
        <f t="shared" si="2"/>
        <v>2809.9</v>
      </c>
      <c r="J9" s="43">
        <f t="shared" si="2"/>
        <v>2809.9</v>
      </c>
      <c r="K9" s="43">
        <f t="shared" si="2"/>
        <v>10713.699999999999</v>
      </c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  <c r="AU9" s="61"/>
      <c r="AV9" s="61"/>
      <c r="AW9" s="61"/>
      <c r="AX9" s="61"/>
      <c r="AY9" s="61"/>
      <c r="AZ9" s="61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</row>
    <row r="10" spans="1:135" s="62" customFormat="1" ht="60" customHeight="1">
      <c r="A10" s="107" t="s">
        <v>136</v>
      </c>
      <c r="B10" s="66"/>
      <c r="C10" s="98"/>
      <c r="D10" s="98"/>
      <c r="E10" s="98"/>
      <c r="F10" s="98"/>
      <c r="G10" s="40">
        <f>G11+G12+G13+G14+G15+G17+G18</f>
        <v>2802.2000000000003</v>
      </c>
      <c r="H10" s="40">
        <f>H11+H12+H13+H14+H15+H17+H18</f>
        <v>2291.6999999999998</v>
      </c>
      <c r="I10" s="40">
        <f>I11+I12+I13+I14+I15+I17+I18</f>
        <v>2809.9</v>
      </c>
      <c r="J10" s="40">
        <f>J11+J12+J13+J14+J15+J17+J18</f>
        <v>2809.9</v>
      </c>
      <c r="K10" s="40">
        <f>K11+K12+K13+K14+K15+K17+K18</f>
        <v>10713.699999999999</v>
      </c>
      <c r="L10" s="60">
        <f>G10+H10+I10+J10</f>
        <v>10713.699999999999</v>
      </c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  <c r="AU10" s="61"/>
      <c r="AV10" s="61"/>
      <c r="AW10" s="61"/>
      <c r="AX10" s="61"/>
      <c r="AY10" s="61"/>
      <c r="AZ10" s="61"/>
      <c r="BA10" s="61"/>
      <c r="BB10" s="61"/>
      <c r="BC10" s="61"/>
      <c r="BD10" s="61"/>
      <c r="BE10" s="61"/>
      <c r="BF10" s="61"/>
      <c r="BG10" s="61"/>
      <c r="BH10" s="61"/>
      <c r="BI10" s="61"/>
      <c r="BJ10" s="61"/>
      <c r="BK10" s="61"/>
      <c r="BL10" s="61"/>
      <c r="BM10" s="61"/>
      <c r="BN10" s="61"/>
      <c r="BO10" s="61"/>
      <c r="BP10" s="61"/>
      <c r="BQ10" s="61"/>
      <c r="BR10" s="61"/>
      <c r="BS10" s="61"/>
      <c r="BT10" s="61"/>
      <c r="BU10" s="61"/>
      <c r="BV10" s="61"/>
      <c r="BW10" s="61"/>
      <c r="BX10" s="61"/>
      <c r="BY10" s="61"/>
      <c r="BZ10" s="61"/>
      <c r="CA10" s="61"/>
      <c r="CB10" s="61"/>
      <c r="CC10" s="61"/>
      <c r="CD10" s="61"/>
      <c r="CE10" s="61"/>
      <c r="CF10" s="61"/>
      <c r="CG10" s="61"/>
      <c r="CH10" s="61"/>
      <c r="CI10" s="61"/>
      <c r="CJ10" s="61"/>
      <c r="CK10" s="61"/>
      <c r="CL10" s="61"/>
      <c r="CM10" s="61"/>
      <c r="CN10" s="61"/>
      <c r="CO10" s="61"/>
      <c r="CP10" s="61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61"/>
      <c r="DP10" s="61"/>
      <c r="DQ10" s="61"/>
      <c r="DR10" s="61"/>
      <c r="DS10" s="61"/>
      <c r="DT10" s="61"/>
      <c r="DU10" s="61"/>
      <c r="DV10" s="61"/>
      <c r="DW10" s="61"/>
      <c r="DX10" s="61"/>
      <c r="DY10" s="61"/>
      <c r="DZ10" s="61"/>
      <c r="EA10" s="61"/>
      <c r="EB10" s="61"/>
      <c r="EC10" s="61"/>
      <c r="ED10" s="61"/>
      <c r="EE10" s="61"/>
    </row>
    <row r="11" spans="1:135" s="62" customFormat="1" ht="12.75" customHeight="1">
      <c r="A11" s="199" t="s">
        <v>137</v>
      </c>
      <c r="B11" s="161" t="s">
        <v>25</v>
      </c>
      <c r="C11" s="44" t="s">
        <v>53</v>
      </c>
      <c r="D11" s="44" t="s">
        <v>54</v>
      </c>
      <c r="E11" s="44" t="s">
        <v>55</v>
      </c>
      <c r="F11" s="65">
        <v>111</v>
      </c>
      <c r="G11" s="77">
        <v>2287.3000000000002</v>
      </c>
      <c r="H11" s="42">
        <v>0</v>
      </c>
      <c r="I11" s="42">
        <v>0</v>
      </c>
      <c r="J11" s="42">
        <v>0</v>
      </c>
      <c r="K11" s="64">
        <f>G11+H11+I11+J11</f>
        <v>2287.3000000000002</v>
      </c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  <c r="AU11" s="61"/>
      <c r="AV11" s="61"/>
      <c r="AW11" s="61"/>
      <c r="AX11" s="61"/>
      <c r="AY11" s="61"/>
      <c r="AZ11" s="61"/>
      <c r="BA11" s="61"/>
      <c r="BB11" s="61"/>
      <c r="BC11" s="61"/>
      <c r="BD11" s="61"/>
      <c r="BE11" s="61"/>
      <c r="BF11" s="61"/>
      <c r="BG11" s="61"/>
      <c r="BH11" s="61"/>
      <c r="BI11" s="61"/>
      <c r="BJ11" s="61"/>
      <c r="BK11" s="61"/>
      <c r="BL11" s="61"/>
      <c r="BM11" s="61"/>
      <c r="BN11" s="61"/>
      <c r="BO11" s="61"/>
      <c r="BP11" s="61"/>
      <c r="BQ11" s="61"/>
      <c r="BR11" s="61"/>
      <c r="BS11" s="61"/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1"/>
      <c r="CH11" s="61"/>
      <c r="CI11" s="61"/>
      <c r="CJ11" s="61"/>
      <c r="CK11" s="61"/>
      <c r="CL11" s="61"/>
      <c r="CM11" s="61"/>
      <c r="CN11" s="61"/>
      <c r="CO11" s="61"/>
      <c r="CP11" s="61"/>
      <c r="CQ11" s="61"/>
      <c r="CR11" s="61"/>
      <c r="CS11" s="61"/>
      <c r="CT11" s="61"/>
      <c r="CU11" s="61"/>
      <c r="CV11" s="61"/>
      <c r="CW11" s="61"/>
      <c r="CX11" s="61"/>
      <c r="CY11" s="61"/>
      <c r="CZ11" s="61"/>
      <c r="DA11" s="61"/>
      <c r="DB11" s="61"/>
      <c r="DC11" s="61"/>
      <c r="DD11" s="61"/>
      <c r="DE11" s="61"/>
      <c r="DF11" s="61"/>
      <c r="DG11" s="61"/>
      <c r="DH11" s="61"/>
      <c r="DI11" s="61"/>
      <c r="DJ11" s="61"/>
      <c r="DK11" s="61"/>
      <c r="DL11" s="61"/>
      <c r="DM11" s="61"/>
      <c r="DN11" s="61"/>
      <c r="DO11" s="61"/>
      <c r="DP11" s="61"/>
      <c r="DQ11" s="61"/>
      <c r="DR11" s="61"/>
      <c r="DS11" s="61"/>
      <c r="DT11" s="61"/>
      <c r="DU11" s="61"/>
      <c r="DV11" s="61"/>
      <c r="DW11" s="61"/>
      <c r="DX11" s="61"/>
      <c r="DY11" s="61"/>
      <c r="DZ11" s="61"/>
      <c r="EA11" s="61"/>
      <c r="EB11" s="61"/>
      <c r="EC11" s="61"/>
      <c r="ED11" s="61"/>
      <c r="EE11" s="61"/>
    </row>
    <row r="12" spans="1:135" s="62" customFormat="1">
      <c r="A12" s="201"/>
      <c r="B12" s="164"/>
      <c r="C12" s="44" t="s">
        <v>53</v>
      </c>
      <c r="D12" s="44" t="s">
        <v>54</v>
      </c>
      <c r="E12" s="44" t="s">
        <v>55</v>
      </c>
      <c r="F12" s="65">
        <v>112</v>
      </c>
      <c r="G12" s="77">
        <v>37.6</v>
      </c>
      <c r="H12" s="42">
        <v>0</v>
      </c>
      <c r="I12" s="42">
        <v>0</v>
      </c>
      <c r="J12" s="42">
        <v>0</v>
      </c>
      <c r="K12" s="64">
        <f>G12+H12+I12+J12</f>
        <v>37.6</v>
      </c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61"/>
      <c r="AN12" s="61"/>
      <c r="AO12" s="61"/>
      <c r="AP12" s="61"/>
      <c r="AQ12" s="61"/>
      <c r="AR12" s="61"/>
      <c r="AS12" s="61"/>
      <c r="AT12" s="61"/>
      <c r="AU12" s="61"/>
      <c r="AV12" s="61"/>
      <c r="AW12" s="61"/>
      <c r="AX12" s="61"/>
      <c r="AY12" s="61"/>
      <c r="AZ12" s="61"/>
      <c r="BA12" s="61"/>
      <c r="BB12" s="61"/>
      <c r="BC12" s="61"/>
      <c r="BD12" s="61"/>
      <c r="BE12" s="61"/>
      <c r="BF12" s="61"/>
      <c r="BG12" s="61"/>
      <c r="BH12" s="61"/>
      <c r="BI12" s="61"/>
      <c r="BJ12" s="61"/>
      <c r="BK12" s="61"/>
      <c r="BL12" s="61"/>
      <c r="BM12" s="61"/>
      <c r="BN12" s="61"/>
      <c r="BO12" s="61"/>
      <c r="BP12" s="61"/>
      <c r="BQ12" s="61"/>
      <c r="BR12" s="61"/>
      <c r="BS12" s="61"/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1"/>
      <c r="CH12" s="61"/>
      <c r="CI12" s="61"/>
      <c r="CJ12" s="61"/>
      <c r="CK12" s="61"/>
      <c r="CL12" s="61"/>
      <c r="CM12" s="61"/>
      <c r="CN12" s="61"/>
      <c r="CO12" s="61"/>
      <c r="CP12" s="61"/>
      <c r="CQ12" s="61"/>
      <c r="CR12" s="61"/>
      <c r="CS12" s="61"/>
      <c r="CT12" s="61"/>
      <c r="CU12" s="61"/>
      <c r="CV12" s="61"/>
      <c r="CW12" s="61"/>
      <c r="CX12" s="61"/>
      <c r="CY12" s="61"/>
      <c r="CZ12" s="61"/>
      <c r="DA12" s="61"/>
      <c r="DB12" s="61"/>
      <c r="DC12" s="61"/>
      <c r="DD12" s="61"/>
      <c r="DE12" s="61"/>
      <c r="DF12" s="61"/>
      <c r="DG12" s="61"/>
      <c r="DH12" s="61"/>
      <c r="DI12" s="61"/>
      <c r="DJ12" s="61"/>
      <c r="DK12" s="61"/>
      <c r="DL12" s="61"/>
      <c r="DM12" s="61"/>
      <c r="DN12" s="61"/>
      <c r="DO12" s="61"/>
      <c r="DP12" s="61"/>
      <c r="DQ12" s="61"/>
      <c r="DR12" s="61"/>
      <c r="DS12" s="61"/>
      <c r="DT12" s="61"/>
      <c r="DU12" s="61"/>
      <c r="DV12" s="61"/>
      <c r="DW12" s="61"/>
      <c r="DX12" s="61"/>
      <c r="DY12" s="61"/>
      <c r="DZ12" s="61"/>
      <c r="EA12" s="61"/>
      <c r="EB12" s="61"/>
      <c r="EC12" s="61"/>
      <c r="ED12" s="61"/>
      <c r="EE12" s="61"/>
    </row>
    <row r="13" spans="1:135" s="62" customFormat="1">
      <c r="A13" s="201"/>
      <c r="B13" s="164"/>
      <c r="C13" s="44" t="s">
        <v>53</v>
      </c>
      <c r="D13" s="44" t="s">
        <v>54</v>
      </c>
      <c r="E13" s="44" t="s">
        <v>55</v>
      </c>
      <c r="F13" s="65">
        <v>244</v>
      </c>
      <c r="G13" s="77">
        <v>79.3</v>
      </c>
      <c r="H13" s="42">
        <v>0</v>
      </c>
      <c r="I13" s="42">
        <v>0</v>
      </c>
      <c r="J13" s="42">
        <v>0</v>
      </c>
      <c r="K13" s="64">
        <f>G13+H13+I13+J13</f>
        <v>79.3</v>
      </c>
      <c r="L13" s="61"/>
      <c r="M13" s="61"/>
      <c r="N13" s="61"/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  <c r="AH13" s="61"/>
      <c r="AI13" s="61"/>
      <c r="AJ13" s="61"/>
      <c r="AK13" s="61"/>
      <c r="AL13" s="61"/>
      <c r="AM13" s="61"/>
      <c r="AN13" s="61"/>
      <c r="AO13" s="61"/>
      <c r="AP13" s="61"/>
      <c r="AQ13" s="61"/>
      <c r="AR13" s="61"/>
      <c r="AS13" s="61"/>
      <c r="AT13" s="61"/>
      <c r="AU13" s="61"/>
      <c r="AV13" s="61"/>
      <c r="AW13" s="61"/>
      <c r="AX13" s="61"/>
      <c r="AY13" s="61"/>
      <c r="AZ13" s="61"/>
      <c r="BA13" s="61"/>
      <c r="BB13" s="61"/>
      <c r="BC13" s="61"/>
      <c r="BD13" s="61"/>
      <c r="BE13" s="61"/>
      <c r="BF13" s="61"/>
      <c r="BG13" s="61"/>
      <c r="BH13" s="61"/>
      <c r="BI13" s="61"/>
      <c r="BJ13" s="61"/>
      <c r="BK13" s="61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1"/>
      <c r="CH13" s="61"/>
      <c r="CI13" s="61"/>
      <c r="CJ13" s="61"/>
      <c r="CK13" s="61"/>
      <c r="CL13" s="61"/>
      <c r="CM13" s="61"/>
      <c r="CN13" s="61"/>
      <c r="CO13" s="61"/>
      <c r="CP13" s="61"/>
      <c r="CQ13" s="61"/>
      <c r="CR13" s="61"/>
      <c r="CS13" s="61"/>
      <c r="CT13" s="61"/>
      <c r="CU13" s="61"/>
      <c r="CV13" s="61"/>
      <c r="CW13" s="61"/>
      <c r="CX13" s="61"/>
      <c r="CY13" s="61"/>
      <c r="CZ13" s="61"/>
      <c r="DA13" s="61"/>
      <c r="DB13" s="61"/>
      <c r="DC13" s="61"/>
      <c r="DD13" s="61"/>
      <c r="DE13" s="61"/>
      <c r="DF13" s="61"/>
      <c r="DG13" s="61"/>
      <c r="DH13" s="61"/>
      <c r="DI13" s="61"/>
      <c r="DJ13" s="61"/>
      <c r="DK13" s="61"/>
      <c r="DL13" s="61"/>
      <c r="DM13" s="61"/>
      <c r="DN13" s="61"/>
      <c r="DO13" s="61"/>
      <c r="DP13" s="61"/>
      <c r="DQ13" s="61"/>
      <c r="DR13" s="61"/>
      <c r="DS13" s="61"/>
      <c r="DT13" s="61"/>
      <c r="DU13" s="61"/>
      <c r="DV13" s="61"/>
      <c r="DW13" s="61"/>
      <c r="DX13" s="61"/>
      <c r="DY13" s="61"/>
      <c r="DZ13" s="61"/>
      <c r="EA13" s="61"/>
      <c r="EB13" s="61"/>
      <c r="EC13" s="61"/>
      <c r="ED13" s="61"/>
      <c r="EE13" s="61"/>
    </row>
    <row r="14" spans="1:135" s="62" customFormat="1">
      <c r="A14" s="201"/>
      <c r="B14" s="164"/>
      <c r="C14" s="44" t="s">
        <v>53</v>
      </c>
      <c r="D14" s="44" t="s">
        <v>54</v>
      </c>
      <c r="E14" s="44" t="s">
        <v>144</v>
      </c>
      <c r="F14" s="65">
        <v>110</v>
      </c>
      <c r="G14" s="42">
        <v>0</v>
      </c>
      <c r="H14" s="42">
        <v>2256.1999999999998</v>
      </c>
      <c r="I14" s="42">
        <v>2761.3</v>
      </c>
      <c r="J14" s="42">
        <v>2761.3</v>
      </c>
      <c r="K14" s="64">
        <f>G14+H14+I14+J14</f>
        <v>7778.8</v>
      </c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61"/>
      <c r="AA14" s="61"/>
      <c r="AB14" s="61"/>
      <c r="AC14" s="61"/>
      <c r="AD14" s="61"/>
      <c r="AE14" s="61"/>
      <c r="AF14" s="61"/>
      <c r="AG14" s="61"/>
      <c r="AH14" s="61"/>
      <c r="AI14" s="61"/>
      <c r="AJ14" s="61"/>
      <c r="AK14" s="61"/>
      <c r="AL14" s="61"/>
      <c r="AM14" s="61"/>
      <c r="AN14" s="61"/>
      <c r="AO14" s="61"/>
      <c r="AP14" s="61"/>
      <c r="AQ14" s="61"/>
      <c r="AR14" s="61"/>
      <c r="AS14" s="61"/>
      <c r="AT14" s="61"/>
      <c r="AU14" s="61"/>
      <c r="AV14" s="61"/>
      <c r="AW14" s="61"/>
      <c r="AX14" s="61"/>
      <c r="AY14" s="61"/>
      <c r="AZ14" s="61"/>
      <c r="BA14" s="61"/>
      <c r="BB14" s="61"/>
      <c r="BC14" s="61"/>
      <c r="BD14" s="61"/>
      <c r="BE14" s="61"/>
      <c r="BF14" s="61"/>
      <c r="BG14" s="61"/>
      <c r="BH14" s="61"/>
      <c r="BI14" s="61"/>
      <c r="BJ14" s="61"/>
      <c r="BK14" s="61"/>
      <c r="BL14" s="61"/>
      <c r="BM14" s="61"/>
      <c r="BN14" s="61"/>
      <c r="BO14" s="61"/>
      <c r="BP14" s="61"/>
      <c r="BQ14" s="61"/>
      <c r="BR14" s="61"/>
      <c r="BS14" s="61"/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1"/>
      <c r="CH14" s="61"/>
      <c r="CI14" s="61"/>
      <c r="CJ14" s="61"/>
      <c r="CK14" s="61"/>
      <c r="CL14" s="61"/>
      <c r="CM14" s="61"/>
      <c r="CN14" s="61"/>
      <c r="CO14" s="61"/>
      <c r="CP14" s="61"/>
      <c r="CQ14" s="61"/>
      <c r="CR14" s="61"/>
      <c r="CS14" s="61"/>
      <c r="CT14" s="61"/>
      <c r="CU14" s="61"/>
      <c r="CV14" s="61"/>
      <c r="CW14" s="61"/>
      <c r="CX14" s="61"/>
      <c r="CY14" s="61"/>
      <c r="CZ14" s="61"/>
      <c r="DA14" s="61"/>
      <c r="DB14" s="61"/>
      <c r="DC14" s="61"/>
      <c r="DD14" s="61"/>
      <c r="DE14" s="61"/>
      <c r="DF14" s="61"/>
      <c r="DG14" s="61"/>
      <c r="DH14" s="61"/>
      <c r="DI14" s="61"/>
      <c r="DJ14" s="61"/>
      <c r="DK14" s="61"/>
      <c r="DL14" s="61"/>
      <c r="DM14" s="61"/>
      <c r="DN14" s="61"/>
      <c r="DO14" s="61"/>
      <c r="DP14" s="61"/>
      <c r="DQ14" s="61"/>
      <c r="DR14" s="61"/>
      <c r="DS14" s="61"/>
      <c r="DT14" s="61"/>
      <c r="DU14" s="61"/>
      <c r="DV14" s="61"/>
      <c r="DW14" s="61"/>
      <c r="DX14" s="61"/>
      <c r="DY14" s="61"/>
      <c r="DZ14" s="61"/>
      <c r="EA14" s="61"/>
      <c r="EB14" s="61"/>
      <c r="EC14" s="61"/>
      <c r="ED14" s="61"/>
      <c r="EE14" s="61"/>
    </row>
    <row r="15" spans="1:135" s="62" customFormat="1" ht="14.25" customHeight="1">
      <c r="A15" s="201"/>
      <c r="B15" s="164"/>
      <c r="C15" s="44" t="s">
        <v>53</v>
      </c>
      <c r="D15" s="44" t="s">
        <v>54</v>
      </c>
      <c r="E15" s="44" t="s">
        <v>144</v>
      </c>
      <c r="F15" s="65">
        <v>240</v>
      </c>
      <c r="G15" s="42">
        <v>0</v>
      </c>
      <c r="H15" s="78">
        <v>20.2</v>
      </c>
      <c r="I15" s="78">
        <v>48.6</v>
      </c>
      <c r="J15" s="78">
        <v>48.6</v>
      </c>
      <c r="K15" s="64">
        <f>G15+H15+I15+J15</f>
        <v>117.4</v>
      </c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1"/>
      <c r="BE15" s="61"/>
      <c r="BF15" s="61"/>
      <c r="BG15" s="61"/>
      <c r="BH15" s="61"/>
      <c r="BI15" s="61"/>
      <c r="BJ15" s="61"/>
      <c r="BK15" s="61"/>
      <c r="BL15" s="61"/>
      <c r="BM15" s="61"/>
      <c r="BN15" s="61"/>
      <c r="BO15" s="61"/>
      <c r="BP15" s="61"/>
      <c r="BQ15" s="61"/>
      <c r="BR15" s="61"/>
      <c r="BS15" s="61"/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1"/>
      <c r="CH15" s="61"/>
      <c r="CI15" s="61"/>
      <c r="CJ15" s="61"/>
      <c r="CK15" s="61"/>
      <c r="CL15" s="61"/>
      <c r="CM15" s="61"/>
      <c r="CN15" s="61"/>
      <c r="CO15" s="61"/>
      <c r="CP15" s="61"/>
      <c r="CQ15" s="61"/>
      <c r="CR15" s="61"/>
      <c r="CS15" s="61"/>
      <c r="CT15" s="61"/>
      <c r="CU15" s="61"/>
      <c r="CV15" s="61"/>
      <c r="CW15" s="61"/>
      <c r="CX15" s="61"/>
      <c r="CY15" s="61"/>
      <c r="CZ15" s="61"/>
      <c r="DA15" s="61"/>
      <c r="DB15" s="61"/>
      <c r="DC15" s="61"/>
      <c r="DD15" s="61"/>
      <c r="DE15" s="61"/>
      <c r="DF15" s="61"/>
      <c r="DG15" s="61"/>
      <c r="DH15" s="61"/>
      <c r="DI15" s="61"/>
      <c r="DJ15" s="61"/>
      <c r="DK15" s="61"/>
      <c r="DL15" s="61"/>
      <c r="DM15" s="61"/>
      <c r="DN15" s="61"/>
      <c r="DO15" s="61"/>
      <c r="DP15" s="61"/>
      <c r="DQ15" s="61"/>
      <c r="DR15" s="61"/>
      <c r="DS15" s="61"/>
      <c r="DT15" s="61"/>
      <c r="DU15" s="61"/>
      <c r="DV15" s="61"/>
      <c r="DW15" s="61"/>
      <c r="DX15" s="61"/>
      <c r="DY15" s="61"/>
      <c r="DZ15" s="61"/>
      <c r="EA15" s="61"/>
      <c r="EB15" s="61"/>
      <c r="EC15" s="61"/>
      <c r="ED15" s="61"/>
      <c r="EE15" s="61"/>
    </row>
    <row r="16" spans="1:135" s="62" customFormat="1" ht="13.5" customHeight="1">
      <c r="A16" s="200"/>
      <c r="B16" s="164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  <c r="AU16" s="61"/>
      <c r="AV16" s="61"/>
      <c r="AW16" s="61"/>
      <c r="AX16" s="61"/>
      <c r="AY16" s="61"/>
      <c r="AZ16" s="61"/>
      <c r="BA16" s="61"/>
      <c r="BB16" s="61"/>
      <c r="BC16" s="61"/>
      <c r="BD16" s="61"/>
      <c r="BE16" s="61"/>
      <c r="BF16" s="61"/>
      <c r="BG16" s="61"/>
      <c r="BH16" s="61"/>
      <c r="BI16" s="61"/>
      <c r="BJ16" s="61"/>
      <c r="BK16" s="61"/>
      <c r="BL16" s="61"/>
      <c r="BM16" s="61"/>
      <c r="BN16" s="61"/>
      <c r="BO16" s="61"/>
      <c r="BP16" s="61"/>
      <c r="BQ16" s="61"/>
      <c r="BR16" s="61"/>
      <c r="BS16" s="61"/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1"/>
      <c r="CH16" s="61"/>
      <c r="CI16" s="61"/>
      <c r="CJ16" s="61"/>
      <c r="CK16" s="61"/>
      <c r="CL16" s="61"/>
      <c r="CM16" s="61"/>
      <c r="CN16" s="61"/>
      <c r="CO16" s="61"/>
      <c r="CP16" s="61"/>
      <c r="CQ16" s="61"/>
      <c r="CR16" s="61"/>
      <c r="CS16" s="61"/>
      <c r="CT16" s="61"/>
      <c r="CU16" s="61"/>
      <c r="CV16" s="61"/>
      <c r="CW16" s="61"/>
      <c r="CX16" s="61"/>
      <c r="CY16" s="61"/>
      <c r="CZ16" s="61"/>
      <c r="DA16" s="61"/>
      <c r="DB16" s="61"/>
      <c r="DC16" s="61"/>
      <c r="DD16" s="61"/>
      <c r="DE16" s="61"/>
      <c r="DF16" s="61"/>
      <c r="DG16" s="61"/>
      <c r="DH16" s="61"/>
      <c r="DI16" s="61"/>
      <c r="DJ16" s="61"/>
      <c r="DK16" s="61"/>
      <c r="DL16" s="61"/>
      <c r="DM16" s="61"/>
      <c r="DN16" s="61"/>
      <c r="DO16" s="61"/>
      <c r="DP16" s="61"/>
      <c r="DQ16" s="61"/>
      <c r="DR16" s="61"/>
      <c r="DS16" s="61"/>
      <c r="DT16" s="61"/>
      <c r="DU16" s="61"/>
      <c r="DV16" s="61"/>
      <c r="DW16" s="61"/>
      <c r="DX16" s="61"/>
      <c r="DY16" s="61"/>
      <c r="DZ16" s="61"/>
      <c r="EA16" s="61"/>
      <c r="EB16" s="61"/>
      <c r="EC16" s="61"/>
      <c r="ED16" s="61"/>
      <c r="EE16" s="61"/>
    </row>
    <row r="17" spans="1:135" s="62" customFormat="1" ht="21.75" customHeight="1">
      <c r="A17" s="199" t="s">
        <v>139</v>
      </c>
      <c r="B17" s="164"/>
      <c r="C17" s="44" t="s">
        <v>53</v>
      </c>
      <c r="D17" s="44" t="s">
        <v>54</v>
      </c>
      <c r="E17" s="44" t="s">
        <v>123</v>
      </c>
      <c r="F17" s="65">
        <v>111</v>
      </c>
      <c r="G17" s="42">
        <v>398</v>
      </c>
      <c r="H17" s="42">
        <v>0</v>
      </c>
      <c r="I17" s="42">
        <v>0</v>
      </c>
      <c r="J17" s="42">
        <v>0</v>
      </c>
      <c r="K17" s="29">
        <f>G17+H17+I17+J17</f>
        <v>398</v>
      </c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  <c r="AU17" s="61"/>
      <c r="AV17" s="61"/>
      <c r="AW17" s="61"/>
      <c r="AX17" s="61"/>
      <c r="AY17" s="61"/>
      <c r="AZ17" s="61"/>
      <c r="BA17" s="61"/>
      <c r="BB17" s="61"/>
      <c r="BC17" s="61"/>
      <c r="BD17" s="61"/>
      <c r="BE17" s="61"/>
      <c r="BF17" s="61"/>
      <c r="BG17" s="61"/>
      <c r="BH17" s="61"/>
      <c r="BI17" s="61"/>
      <c r="BJ17" s="61"/>
      <c r="BK17" s="61"/>
      <c r="BL17" s="61"/>
      <c r="BM17" s="61"/>
      <c r="BN17" s="61"/>
      <c r="BO17" s="61"/>
      <c r="BP17" s="61"/>
      <c r="BQ17" s="61"/>
      <c r="BR17" s="61"/>
      <c r="BS17" s="61"/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1"/>
      <c r="CH17" s="61"/>
      <c r="CI17" s="61"/>
      <c r="CJ17" s="61"/>
      <c r="CK17" s="61"/>
      <c r="CL17" s="61"/>
      <c r="CM17" s="61"/>
      <c r="CN17" s="61"/>
      <c r="CO17" s="61"/>
      <c r="CP17" s="61"/>
      <c r="CQ17" s="61"/>
      <c r="CR17" s="61"/>
      <c r="CS17" s="61"/>
      <c r="CT17" s="61"/>
      <c r="CU17" s="61"/>
      <c r="CV17" s="61"/>
      <c r="CW17" s="61"/>
      <c r="CX17" s="61"/>
      <c r="CY17" s="61"/>
      <c r="CZ17" s="61"/>
      <c r="DA17" s="61"/>
      <c r="DB17" s="61"/>
      <c r="DC17" s="61"/>
      <c r="DD17" s="61"/>
      <c r="DE17" s="61"/>
      <c r="DF17" s="61"/>
      <c r="DG17" s="61"/>
      <c r="DH17" s="61"/>
      <c r="DI17" s="61"/>
      <c r="DJ17" s="61"/>
      <c r="DK17" s="61"/>
      <c r="DL17" s="61"/>
      <c r="DM17" s="61"/>
      <c r="DN17" s="61"/>
      <c r="DO17" s="61"/>
      <c r="DP17" s="61"/>
      <c r="DQ17" s="61"/>
      <c r="DR17" s="61"/>
      <c r="DS17" s="61"/>
      <c r="DT17" s="61"/>
      <c r="DU17" s="61"/>
      <c r="DV17" s="61"/>
      <c r="DW17" s="61"/>
      <c r="DX17" s="61"/>
      <c r="DY17" s="61"/>
      <c r="DZ17" s="61"/>
      <c r="EA17" s="61"/>
      <c r="EB17" s="61"/>
      <c r="EC17" s="61"/>
      <c r="ED17" s="61"/>
      <c r="EE17" s="61"/>
    </row>
    <row r="18" spans="1:135" s="62" customFormat="1" ht="21.75" customHeight="1">
      <c r="A18" s="200"/>
      <c r="B18" s="162"/>
      <c r="C18" s="44" t="s">
        <v>53</v>
      </c>
      <c r="D18" s="44" t="s">
        <v>54</v>
      </c>
      <c r="E18" s="44" t="s">
        <v>161</v>
      </c>
      <c r="F18" s="65">
        <v>110</v>
      </c>
      <c r="G18" s="42">
        <v>0</v>
      </c>
      <c r="H18" s="42">
        <v>15.3</v>
      </c>
      <c r="I18" s="42">
        <v>0</v>
      </c>
      <c r="J18" s="42">
        <v>0</v>
      </c>
      <c r="K18" s="29">
        <f>G18+H18+I18+J18</f>
        <v>15.3</v>
      </c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61"/>
      <c r="Y18" s="61"/>
      <c r="Z18" s="61"/>
      <c r="AA18" s="61"/>
      <c r="AB18" s="61"/>
      <c r="AC18" s="61"/>
      <c r="AD18" s="61"/>
      <c r="AE18" s="61"/>
      <c r="AF18" s="61"/>
      <c r="AG18" s="61"/>
      <c r="AH18" s="61"/>
      <c r="AI18" s="61"/>
      <c r="AJ18" s="61"/>
      <c r="AK18" s="61"/>
      <c r="AL18" s="61"/>
      <c r="AM18" s="61"/>
      <c r="AN18" s="61"/>
      <c r="AO18" s="61"/>
      <c r="AP18" s="61"/>
      <c r="AQ18" s="61"/>
      <c r="AR18" s="61"/>
      <c r="AS18" s="61"/>
      <c r="AT18" s="61"/>
      <c r="AU18" s="61"/>
      <c r="AV18" s="61"/>
      <c r="AW18" s="61"/>
      <c r="AX18" s="61"/>
      <c r="AY18" s="61"/>
      <c r="AZ18" s="61"/>
      <c r="BA18" s="61"/>
      <c r="BB18" s="61"/>
      <c r="BC18" s="61"/>
      <c r="BD18" s="61"/>
      <c r="BE18" s="61"/>
      <c r="BF18" s="61"/>
      <c r="BG18" s="61"/>
      <c r="BH18" s="61"/>
      <c r="BI18" s="61"/>
      <c r="BJ18" s="61"/>
      <c r="BK18" s="61"/>
      <c r="BL18" s="61"/>
      <c r="BM18" s="61"/>
      <c r="BN18" s="61"/>
      <c r="BO18" s="61"/>
      <c r="BP18" s="61"/>
      <c r="BQ18" s="61"/>
      <c r="BR18" s="61"/>
      <c r="BS18" s="61"/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1"/>
      <c r="CH18" s="61"/>
      <c r="CI18" s="61"/>
      <c r="CJ18" s="61"/>
      <c r="CK18" s="61"/>
      <c r="CL18" s="61"/>
      <c r="CM18" s="61"/>
      <c r="CN18" s="61"/>
      <c r="CO18" s="61"/>
      <c r="CP18" s="61"/>
      <c r="CQ18" s="61"/>
      <c r="CR18" s="61"/>
      <c r="CS18" s="61"/>
      <c r="CT18" s="61"/>
      <c r="CU18" s="61"/>
      <c r="CV18" s="61"/>
      <c r="CW18" s="61"/>
      <c r="CX18" s="61"/>
      <c r="CY18" s="61"/>
      <c r="CZ18" s="61"/>
      <c r="DA18" s="61"/>
      <c r="DB18" s="61"/>
      <c r="DC18" s="61"/>
      <c r="DD18" s="61"/>
      <c r="DE18" s="61"/>
      <c r="DF18" s="61"/>
      <c r="DG18" s="61"/>
      <c r="DH18" s="61"/>
      <c r="DI18" s="61"/>
      <c r="DJ18" s="61"/>
      <c r="DK18" s="61"/>
      <c r="DL18" s="61"/>
      <c r="DM18" s="61"/>
      <c r="DN18" s="61"/>
      <c r="DO18" s="61"/>
      <c r="DP18" s="61"/>
      <c r="DQ18" s="61"/>
      <c r="DR18" s="61"/>
      <c r="DS18" s="61"/>
      <c r="DT18" s="61"/>
      <c r="DU18" s="61"/>
      <c r="DV18" s="61"/>
      <c r="DW18" s="61"/>
      <c r="DX18" s="61"/>
      <c r="DY18" s="61"/>
      <c r="DZ18" s="61"/>
      <c r="EA18" s="61"/>
      <c r="EB18" s="61"/>
      <c r="EC18" s="61"/>
      <c r="ED18" s="61"/>
      <c r="EE18" s="61"/>
    </row>
    <row r="19" spans="1:135" s="62" customFormat="1" ht="47.25" customHeight="1">
      <c r="A19" s="108" t="s">
        <v>142</v>
      </c>
      <c r="B19" s="96" t="s">
        <v>25</v>
      </c>
      <c r="C19" s="65"/>
      <c r="D19" s="65"/>
      <c r="E19" s="65"/>
      <c r="F19" s="65"/>
      <c r="G19" s="40">
        <f>G20+G29+G42+G104</f>
        <v>146143.5</v>
      </c>
      <c r="H19" s="40">
        <f t="shared" ref="H19:K19" si="3">H20+H29+H42+H104</f>
        <v>25900.959999999999</v>
      </c>
      <c r="I19" s="40">
        <f t="shared" si="3"/>
        <v>0</v>
      </c>
      <c r="J19" s="40">
        <f t="shared" si="3"/>
        <v>0</v>
      </c>
      <c r="K19" s="40">
        <f t="shared" si="3"/>
        <v>172044.46</v>
      </c>
      <c r="L19" s="60"/>
      <c r="M19" s="61"/>
      <c r="N19" s="61"/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61"/>
      <c r="AA19" s="61"/>
      <c r="AB19" s="61"/>
      <c r="AC19" s="61"/>
      <c r="AD19" s="61"/>
      <c r="AE19" s="61"/>
      <c r="AF19" s="61"/>
      <c r="AG19" s="61"/>
      <c r="AH19" s="61"/>
      <c r="AI19" s="61"/>
      <c r="AJ19" s="61"/>
      <c r="AK19" s="61"/>
      <c r="AL19" s="61"/>
      <c r="AM19" s="61"/>
      <c r="AN19" s="61"/>
      <c r="AO19" s="61"/>
      <c r="AP19" s="61"/>
      <c r="AQ19" s="61"/>
      <c r="AR19" s="61"/>
      <c r="AS19" s="61"/>
      <c r="AT19" s="61"/>
      <c r="AU19" s="61"/>
      <c r="AV19" s="61"/>
      <c r="AW19" s="61"/>
      <c r="AX19" s="61"/>
      <c r="AY19" s="61"/>
      <c r="AZ19" s="61"/>
      <c r="BA19" s="61"/>
      <c r="BB19" s="61"/>
      <c r="BC19" s="61"/>
      <c r="BD19" s="61"/>
      <c r="BE19" s="61"/>
      <c r="BF19" s="61"/>
      <c r="BG19" s="61"/>
      <c r="BH19" s="61"/>
      <c r="BI19" s="61"/>
      <c r="BJ19" s="61"/>
      <c r="BK19" s="61"/>
      <c r="BL19" s="61"/>
      <c r="BM19" s="61"/>
      <c r="BN19" s="61"/>
      <c r="BO19" s="61"/>
      <c r="BP19" s="61"/>
      <c r="BQ19" s="61"/>
      <c r="BR19" s="61"/>
      <c r="BS19" s="61"/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1"/>
      <c r="CH19" s="61"/>
      <c r="CI19" s="61"/>
      <c r="CJ19" s="61"/>
      <c r="CK19" s="61"/>
      <c r="CL19" s="61"/>
      <c r="CM19" s="61"/>
      <c r="CN19" s="61"/>
      <c r="CO19" s="61"/>
      <c r="CP19" s="61"/>
      <c r="CQ19" s="61"/>
      <c r="CR19" s="61"/>
      <c r="CS19" s="61"/>
      <c r="CT19" s="61"/>
      <c r="CU19" s="61"/>
      <c r="CV19" s="61"/>
      <c r="CW19" s="61"/>
      <c r="CX19" s="61"/>
      <c r="CY19" s="61"/>
      <c r="CZ19" s="61"/>
      <c r="DA19" s="61"/>
      <c r="DB19" s="61"/>
      <c r="DC19" s="61"/>
      <c r="DD19" s="61"/>
      <c r="DE19" s="61"/>
      <c r="DF19" s="61"/>
      <c r="DG19" s="61"/>
      <c r="DH19" s="61"/>
      <c r="DI19" s="61"/>
      <c r="DJ19" s="61"/>
      <c r="DK19" s="61"/>
      <c r="DL19" s="61"/>
      <c r="DM19" s="61"/>
      <c r="DN19" s="61"/>
      <c r="DO19" s="61"/>
      <c r="DP19" s="61"/>
      <c r="DQ19" s="61"/>
      <c r="DR19" s="61"/>
      <c r="DS19" s="61"/>
      <c r="DT19" s="61"/>
      <c r="DU19" s="61"/>
      <c r="DV19" s="61"/>
      <c r="DW19" s="61"/>
      <c r="DX19" s="61"/>
      <c r="DY19" s="61"/>
      <c r="DZ19" s="61"/>
      <c r="EA19" s="61"/>
      <c r="EB19" s="61"/>
      <c r="EC19" s="61"/>
      <c r="ED19" s="61"/>
      <c r="EE19" s="61"/>
    </row>
    <row r="20" spans="1:135" s="62" customFormat="1" ht="76.5">
      <c r="A20" s="57" t="s">
        <v>138</v>
      </c>
      <c r="B20" s="96" t="s">
        <v>25</v>
      </c>
      <c r="C20" s="44"/>
      <c r="D20" s="44"/>
      <c r="E20" s="44"/>
      <c r="F20" s="44"/>
      <c r="G20" s="40">
        <f>G21+G25</f>
        <v>84615.5</v>
      </c>
      <c r="H20" s="40">
        <f>H21+H25</f>
        <v>0</v>
      </c>
      <c r="I20" s="40">
        <f>I21+I25</f>
        <v>0</v>
      </c>
      <c r="J20" s="40">
        <f>J21+J25</f>
        <v>0</v>
      </c>
      <c r="K20" s="40">
        <f>K21+K25</f>
        <v>84615.5</v>
      </c>
      <c r="L20" s="60">
        <f>G20+H20+I20+J20</f>
        <v>84615.5</v>
      </c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61"/>
      <c r="Y20" s="61"/>
      <c r="Z20" s="61"/>
      <c r="AA20" s="61"/>
      <c r="AB20" s="61"/>
      <c r="AC20" s="61"/>
      <c r="AD20" s="61"/>
      <c r="AE20" s="61"/>
      <c r="AF20" s="61"/>
      <c r="AG20" s="61"/>
      <c r="AH20" s="61"/>
      <c r="AI20" s="61"/>
      <c r="AJ20" s="61"/>
      <c r="AK20" s="61"/>
      <c r="AL20" s="61"/>
      <c r="AM20" s="61"/>
      <c r="AN20" s="61"/>
      <c r="AO20" s="61"/>
      <c r="AP20" s="61"/>
      <c r="AQ20" s="61"/>
      <c r="AR20" s="61"/>
      <c r="AS20" s="61"/>
      <c r="AT20" s="61"/>
      <c r="AU20" s="61"/>
      <c r="AV20" s="61"/>
      <c r="AW20" s="61"/>
      <c r="AX20" s="61"/>
      <c r="AY20" s="61"/>
      <c r="AZ20" s="61"/>
      <c r="BA20" s="61"/>
      <c r="BB20" s="61"/>
      <c r="BC20" s="61"/>
      <c r="BD20" s="61"/>
      <c r="BE20" s="61"/>
      <c r="BF20" s="61"/>
      <c r="BG20" s="61"/>
      <c r="BH20" s="61"/>
      <c r="BI20" s="61"/>
      <c r="BJ20" s="61"/>
      <c r="BK20" s="61"/>
      <c r="BL20" s="61"/>
      <c r="BM20" s="61"/>
      <c r="BN20" s="61"/>
      <c r="BO20" s="61"/>
      <c r="BP20" s="61"/>
      <c r="BQ20" s="61"/>
      <c r="BR20" s="61"/>
      <c r="BS20" s="61"/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1"/>
      <c r="CH20" s="61"/>
      <c r="CI20" s="61"/>
      <c r="CJ20" s="61"/>
      <c r="CK20" s="61"/>
      <c r="CL20" s="61"/>
      <c r="CM20" s="61"/>
      <c r="CN20" s="61"/>
      <c r="CO20" s="61"/>
      <c r="CP20" s="61"/>
      <c r="CQ20" s="61"/>
      <c r="CR20" s="61"/>
      <c r="CS20" s="61"/>
      <c r="CT20" s="61"/>
      <c r="CU20" s="61"/>
      <c r="CV20" s="61"/>
      <c r="CW20" s="61"/>
      <c r="CX20" s="61"/>
      <c r="CY20" s="61"/>
      <c r="CZ20" s="61"/>
      <c r="DA20" s="61"/>
      <c r="DB20" s="61"/>
      <c r="DC20" s="61"/>
      <c r="DD20" s="61"/>
      <c r="DE20" s="61"/>
      <c r="DF20" s="61"/>
      <c r="DG20" s="61"/>
      <c r="DH20" s="61"/>
      <c r="DI20" s="61"/>
      <c r="DJ20" s="61"/>
      <c r="DK20" s="61"/>
      <c r="DL20" s="61"/>
      <c r="DM20" s="61"/>
      <c r="DN20" s="61"/>
      <c r="DO20" s="61"/>
      <c r="DP20" s="61"/>
      <c r="DQ20" s="61"/>
      <c r="DR20" s="61"/>
      <c r="DS20" s="61"/>
      <c r="DT20" s="61"/>
      <c r="DU20" s="61"/>
      <c r="DV20" s="61"/>
      <c r="DW20" s="61"/>
      <c r="DX20" s="61"/>
      <c r="DY20" s="61"/>
      <c r="DZ20" s="61"/>
      <c r="EA20" s="61"/>
      <c r="EB20" s="61"/>
      <c r="EC20" s="61"/>
      <c r="ED20" s="61"/>
      <c r="EE20" s="61"/>
    </row>
    <row r="21" spans="1:135" s="62" customFormat="1" ht="80.25" customHeight="1">
      <c r="A21" s="57" t="s">
        <v>57</v>
      </c>
      <c r="B21" s="161" t="s">
        <v>25</v>
      </c>
      <c r="C21" s="44" t="s">
        <v>53</v>
      </c>
      <c r="D21" s="44" t="s">
        <v>61</v>
      </c>
      <c r="E21" s="44" t="s">
        <v>62</v>
      </c>
      <c r="F21" s="44">
        <v>540</v>
      </c>
      <c r="G21" s="40">
        <f>G23+G24</f>
        <v>32338.2</v>
      </c>
      <c r="H21" s="40">
        <f>H23+H24</f>
        <v>0</v>
      </c>
      <c r="I21" s="40">
        <f>I23+I24</f>
        <v>0</v>
      </c>
      <c r="J21" s="40">
        <f>J23+J24</f>
        <v>0</v>
      </c>
      <c r="K21" s="40">
        <f>K23+K24</f>
        <v>32338.2</v>
      </c>
      <c r="L21" s="60">
        <f>G21+H21+I21+J21</f>
        <v>32338.2</v>
      </c>
      <c r="M21" s="61"/>
      <c r="N21" s="61"/>
      <c r="O21" s="61"/>
      <c r="P21" s="61"/>
      <c r="Q21" s="61"/>
      <c r="R21" s="61"/>
      <c r="S21" s="61"/>
      <c r="T21" s="61"/>
      <c r="U21" s="61"/>
      <c r="V21" s="61"/>
      <c r="W21" s="61"/>
      <c r="X21" s="61"/>
      <c r="Y21" s="61"/>
      <c r="Z21" s="61"/>
      <c r="AA21" s="61"/>
      <c r="AB21" s="61"/>
      <c r="AC21" s="61"/>
      <c r="AD21" s="61"/>
      <c r="AE21" s="61"/>
      <c r="AF21" s="61"/>
      <c r="AG21" s="61"/>
      <c r="AH21" s="61"/>
      <c r="AI21" s="61"/>
      <c r="AJ21" s="61"/>
      <c r="AK21" s="61"/>
      <c r="AL21" s="61"/>
      <c r="AM21" s="61"/>
      <c r="AN21" s="61"/>
      <c r="AO21" s="61"/>
      <c r="AP21" s="61"/>
      <c r="AQ21" s="61"/>
      <c r="AR21" s="61"/>
      <c r="AS21" s="61"/>
      <c r="AT21" s="61"/>
      <c r="AU21" s="61"/>
      <c r="AV21" s="61"/>
      <c r="AW21" s="61"/>
      <c r="AX21" s="61"/>
      <c r="AY21" s="61"/>
      <c r="AZ21" s="61"/>
      <c r="BA21" s="61"/>
      <c r="BB21" s="61"/>
      <c r="BC21" s="61"/>
      <c r="BD21" s="61"/>
      <c r="BE21" s="61"/>
      <c r="BF21" s="61"/>
      <c r="BG21" s="61"/>
      <c r="BH21" s="61"/>
      <c r="BI21" s="61"/>
      <c r="BJ21" s="61"/>
      <c r="BK21" s="61"/>
      <c r="BL21" s="61"/>
      <c r="BM21" s="61"/>
      <c r="BN21" s="61"/>
      <c r="BO21" s="61"/>
      <c r="BP21" s="61"/>
      <c r="BQ21" s="61"/>
      <c r="BR21" s="61"/>
      <c r="BS21" s="61"/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1"/>
      <c r="CH21" s="61"/>
      <c r="CI21" s="61"/>
      <c r="CJ21" s="61"/>
      <c r="CK21" s="61"/>
      <c r="CL21" s="61"/>
      <c r="CM21" s="61"/>
      <c r="CN21" s="61"/>
      <c r="CO21" s="61"/>
      <c r="CP21" s="61"/>
      <c r="CQ21" s="61"/>
      <c r="CR21" s="61"/>
      <c r="CS21" s="61"/>
      <c r="CT21" s="61"/>
      <c r="CU21" s="61"/>
      <c r="CV21" s="61"/>
      <c r="CW21" s="61"/>
      <c r="CX21" s="61"/>
      <c r="CY21" s="61"/>
      <c r="CZ21" s="61"/>
      <c r="DA21" s="61"/>
      <c r="DB21" s="61"/>
      <c r="DC21" s="61"/>
      <c r="DD21" s="61"/>
      <c r="DE21" s="61"/>
      <c r="DF21" s="61"/>
      <c r="DG21" s="61"/>
      <c r="DH21" s="61"/>
      <c r="DI21" s="61"/>
      <c r="DJ21" s="61"/>
      <c r="DK21" s="61"/>
      <c r="DL21" s="61"/>
      <c r="DM21" s="61"/>
      <c r="DN21" s="61"/>
      <c r="DO21" s="61"/>
      <c r="DP21" s="61"/>
      <c r="DQ21" s="61"/>
      <c r="DR21" s="61"/>
      <c r="DS21" s="61"/>
      <c r="DT21" s="61"/>
      <c r="DU21" s="61"/>
      <c r="DV21" s="61"/>
      <c r="DW21" s="61"/>
      <c r="DX21" s="61"/>
      <c r="DY21" s="61"/>
      <c r="DZ21" s="61"/>
      <c r="EA21" s="61"/>
      <c r="EB21" s="61"/>
      <c r="EC21" s="61"/>
      <c r="ED21" s="61"/>
      <c r="EE21" s="61"/>
    </row>
    <row r="22" spans="1:135" s="62" customFormat="1">
      <c r="A22" s="63" t="s">
        <v>6</v>
      </c>
      <c r="B22" s="164"/>
      <c r="C22" s="44"/>
      <c r="D22" s="44"/>
      <c r="E22" s="44"/>
      <c r="F22" s="44"/>
      <c r="G22" s="42"/>
      <c r="H22" s="42"/>
      <c r="I22" s="42"/>
      <c r="J22" s="42"/>
      <c r="K22" s="64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61"/>
      <c r="Y22" s="61"/>
      <c r="Z22" s="61"/>
      <c r="AA22" s="61"/>
      <c r="AB22" s="61"/>
      <c r="AC22" s="61"/>
      <c r="AD22" s="61"/>
      <c r="AE22" s="61"/>
      <c r="AF22" s="61"/>
      <c r="AG22" s="61"/>
      <c r="AH22" s="61"/>
      <c r="AI22" s="61"/>
      <c r="AJ22" s="61"/>
      <c r="AK22" s="61"/>
      <c r="AL22" s="61"/>
      <c r="AM22" s="61"/>
      <c r="AN22" s="61"/>
      <c r="AO22" s="61"/>
      <c r="AP22" s="61"/>
      <c r="AQ22" s="61"/>
      <c r="AR22" s="61"/>
      <c r="AS22" s="61"/>
      <c r="AT22" s="61"/>
      <c r="AU22" s="61"/>
      <c r="AV22" s="61"/>
      <c r="AW22" s="61"/>
      <c r="AX22" s="61"/>
      <c r="AY22" s="61"/>
      <c r="AZ22" s="61"/>
      <c r="BA22" s="61"/>
      <c r="BB22" s="61"/>
      <c r="BC22" s="61"/>
      <c r="BD22" s="61"/>
      <c r="BE22" s="61"/>
      <c r="BF22" s="61"/>
      <c r="BG22" s="61"/>
      <c r="BH22" s="61"/>
      <c r="BI22" s="61"/>
      <c r="BJ22" s="61"/>
      <c r="BK22" s="61"/>
      <c r="BL22" s="61"/>
      <c r="BM22" s="61"/>
      <c r="BN22" s="61"/>
      <c r="BO22" s="61"/>
      <c r="BP22" s="61"/>
      <c r="BQ22" s="61"/>
      <c r="BR22" s="61"/>
      <c r="BS22" s="61"/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1"/>
      <c r="CH22" s="61"/>
      <c r="CI22" s="61"/>
      <c r="CJ22" s="61"/>
      <c r="CK22" s="61"/>
      <c r="CL22" s="61"/>
      <c r="CM22" s="61"/>
      <c r="CN22" s="61"/>
      <c r="CO22" s="61"/>
      <c r="CP22" s="61"/>
      <c r="CQ22" s="61"/>
      <c r="CR22" s="61"/>
      <c r="CS22" s="61"/>
      <c r="CT22" s="61"/>
      <c r="CU22" s="61"/>
      <c r="CV22" s="61"/>
      <c r="CW22" s="61"/>
      <c r="CX22" s="61"/>
      <c r="CY22" s="61"/>
      <c r="CZ22" s="61"/>
      <c r="DA22" s="61"/>
      <c r="DB22" s="61"/>
      <c r="DC22" s="61"/>
      <c r="DD22" s="61"/>
      <c r="DE22" s="61"/>
      <c r="DF22" s="61"/>
      <c r="DG22" s="61"/>
      <c r="DH22" s="61"/>
      <c r="DI22" s="61"/>
      <c r="DJ22" s="61"/>
      <c r="DK22" s="61"/>
      <c r="DL22" s="61"/>
      <c r="DM22" s="61"/>
      <c r="DN22" s="61"/>
      <c r="DO22" s="61"/>
      <c r="DP22" s="61"/>
      <c r="DQ22" s="61"/>
      <c r="DR22" s="61"/>
      <c r="DS22" s="61"/>
      <c r="DT22" s="61"/>
      <c r="DU22" s="61"/>
      <c r="DV22" s="61"/>
      <c r="DW22" s="61"/>
      <c r="DX22" s="61"/>
      <c r="DY22" s="61"/>
      <c r="DZ22" s="61"/>
      <c r="EA22" s="61"/>
      <c r="EB22" s="61"/>
      <c r="EC22" s="61"/>
      <c r="ED22" s="61"/>
      <c r="EE22" s="61"/>
    </row>
    <row r="23" spans="1:135" s="62" customFormat="1">
      <c r="A23" s="63" t="s">
        <v>94</v>
      </c>
      <c r="B23" s="164"/>
      <c r="C23" s="44"/>
      <c r="D23" s="44"/>
      <c r="E23" s="44"/>
      <c r="F23" s="44"/>
      <c r="G23" s="42">
        <v>32338.2</v>
      </c>
      <c r="H23" s="42">
        <v>0</v>
      </c>
      <c r="I23" s="42">
        <v>0</v>
      </c>
      <c r="J23" s="42">
        <v>0</v>
      </c>
      <c r="K23" s="64">
        <f>G23+H23+I23+J23</f>
        <v>32338.2</v>
      </c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1"/>
      <c r="AG23" s="61"/>
      <c r="AH23" s="61"/>
      <c r="AI23" s="61"/>
      <c r="AJ23" s="61"/>
      <c r="AK23" s="61"/>
      <c r="AL23" s="61"/>
      <c r="AM23" s="61"/>
      <c r="AN23" s="61"/>
      <c r="AO23" s="61"/>
      <c r="AP23" s="61"/>
      <c r="AQ23" s="61"/>
      <c r="AR23" s="61"/>
      <c r="AS23" s="61"/>
      <c r="AT23" s="61"/>
      <c r="AU23" s="61"/>
      <c r="AV23" s="61"/>
      <c r="AW23" s="61"/>
      <c r="AX23" s="61"/>
      <c r="AY23" s="61"/>
      <c r="AZ23" s="61"/>
      <c r="BA23" s="61"/>
      <c r="BB23" s="61"/>
      <c r="BC23" s="61"/>
      <c r="BD23" s="61"/>
      <c r="BE23" s="61"/>
      <c r="BF23" s="61"/>
      <c r="BG23" s="61"/>
      <c r="BH23" s="61"/>
      <c r="BI23" s="61"/>
      <c r="BJ23" s="61"/>
      <c r="BK23" s="61"/>
      <c r="BL23" s="61"/>
      <c r="BM23" s="61"/>
      <c r="BN23" s="61"/>
      <c r="BO23" s="61"/>
      <c r="BP23" s="61"/>
      <c r="BQ23" s="61"/>
      <c r="BR23" s="61"/>
      <c r="BS23" s="61"/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1"/>
      <c r="CH23" s="61"/>
      <c r="CI23" s="61"/>
      <c r="CJ23" s="61"/>
      <c r="CK23" s="61"/>
      <c r="CL23" s="61"/>
      <c r="CM23" s="61"/>
      <c r="CN23" s="61"/>
      <c r="CO23" s="61"/>
      <c r="CP23" s="61"/>
      <c r="CQ23" s="61"/>
      <c r="CR23" s="61"/>
      <c r="CS23" s="61"/>
      <c r="CT23" s="61"/>
      <c r="CU23" s="61"/>
      <c r="CV23" s="61"/>
      <c r="CW23" s="61"/>
      <c r="CX23" s="61"/>
      <c r="CY23" s="61"/>
      <c r="CZ23" s="61"/>
      <c r="DA23" s="61"/>
      <c r="DB23" s="61"/>
      <c r="DC23" s="61"/>
      <c r="DD23" s="61"/>
      <c r="DE23" s="61"/>
      <c r="DF23" s="61"/>
      <c r="DG23" s="61"/>
      <c r="DH23" s="61"/>
      <c r="DI23" s="61"/>
      <c r="DJ23" s="61"/>
      <c r="DK23" s="61"/>
      <c r="DL23" s="61"/>
      <c r="DM23" s="61"/>
      <c r="DN23" s="61"/>
      <c r="DO23" s="61"/>
      <c r="DP23" s="61"/>
      <c r="DQ23" s="61"/>
      <c r="DR23" s="61"/>
      <c r="DS23" s="61"/>
      <c r="DT23" s="61"/>
      <c r="DU23" s="61"/>
      <c r="DV23" s="61"/>
      <c r="DW23" s="61"/>
      <c r="DX23" s="61"/>
      <c r="DY23" s="61"/>
      <c r="DZ23" s="61"/>
      <c r="EA23" s="61"/>
      <c r="EB23" s="61"/>
      <c r="EC23" s="61"/>
      <c r="ED23" s="61"/>
      <c r="EE23" s="61"/>
    </row>
    <row r="24" spans="1:135" s="62" customFormat="1" ht="0.75" customHeight="1">
      <c r="B24" s="162"/>
      <c r="C24" s="44"/>
      <c r="D24" s="44"/>
      <c r="E24" s="44"/>
      <c r="F24" s="44"/>
      <c r="G24" s="42"/>
      <c r="H24" s="42"/>
      <c r="I24" s="42"/>
      <c r="J24" s="42"/>
      <c r="K24" s="64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61"/>
      <c r="Y24" s="61"/>
      <c r="Z24" s="61"/>
      <c r="AA24" s="61"/>
      <c r="AB24" s="61"/>
      <c r="AC24" s="61"/>
      <c r="AD24" s="61"/>
      <c r="AE24" s="61"/>
      <c r="AF24" s="61"/>
      <c r="AG24" s="61"/>
      <c r="AH24" s="61"/>
      <c r="AI24" s="61"/>
      <c r="AJ24" s="61"/>
      <c r="AK24" s="61"/>
      <c r="AL24" s="61"/>
      <c r="AM24" s="61"/>
      <c r="AN24" s="61"/>
      <c r="AO24" s="61"/>
      <c r="AP24" s="61"/>
      <c r="AQ24" s="61"/>
      <c r="AR24" s="61"/>
      <c r="AS24" s="61"/>
      <c r="AT24" s="61"/>
      <c r="AU24" s="61"/>
      <c r="AV24" s="61"/>
      <c r="AW24" s="61"/>
      <c r="AX24" s="61"/>
      <c r="AY24" s="61"/>
      <c r="AZ24" s="61"/>
      <c r="BA24" s="61"/>
      <c r="BB24" s="61"/>
      <c r="BC24" s="61"/>
      <c r="BD24" s="61"/>
      <c r="BE24" s="61"/>
      <c r="BF24" s="61"/>
      <c r="BG24" s="61"/>
      <c r="BH24" s="61"/>
      <c r="BI24" s="61"/>
      <c r="BJ24" s="61"/>
      <c r="BK24" s="61"/>
      <c r="BL24" s="61"/>
      <c r="BM24" s="61"/>
      <c r="BN24" s="61"/>
      <c r="BO24" s="61"/>
      <c r="BP24" s="61"/>
      <c r="BQ24" s="61"/>
      <c r="BR24" s="61"/>
      <c r="BS24" s="61"/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1"/>
      <c r="CH24" s="61"/>
      <c r="CI24" s="61"/>
      <c r="CJ24" s="61"/>
      <c r="CK24" s="61"/>
      <c r="CL24" s="61"/>
      <c r="CM24" s="61"/>
      <c r="CN24" s="61"/>
      <c r="CO24" s="61"/>
      <c r="CP24" s="61"/>
      <c r="CQ24" s="61"/>
      <c r="CR24" s="61"/>
      <c r="CS24" s="61"/>
      <c r="CT24" s="61"/>
      <c r="CU24" s="61"/>
      <c r="CV24" s="61"/>
      <c r="CW24" s="61"/>
      <c r="CX24" s="61"/>
      <c r="CY24" s="61"/>
      <c r="CZ24" s="61"/>
      <c r="DA24" s="61"/>
      <c r="DB24" s="61"/>
      <c r="DC24" s="61"/>
      <c r="DD24" s="61"/>
      <c r="DE24" s="61"/>
      <c r="DF24" s="61"/>
      <c r="DG24" s="61"/>
      <c r="DH24" s="61"/>
      <c r="DI24" s="61"/>
      <c r="DJ24" s="61"/>
      <c r="DK24" s="61"/>
      <c r="DL24" s="61"/>
      <c r="DM24" s="61"/>
      <c r="DN24" s="61"/>
      <c r="DO24" s="61"/>
      <c r="DP24" s="61"/>
      <c r="DQ24" s="61"/>
      <c r="DR24" s="61"/>
      <c r="DS24" s="61"/>
      <c r="DT24" s="61"/>
      <c r="DU24" s="61"/>
      <c r="DV24" s="61"/>
      <c r="DW24" s="61"/>
      <c r="DX24" s="61"/>
      <c r="DY24" s="61"/>
      <c r="DZ24" s="61"/>
      <c r="EA24" s="61"/>
      <c r="EB24" s="61"/>
      <c r="EC24" s="61"/>
      <c r="ED24" s="61"/>
      <c r="EE24" s="61"/>
    </row>
    <row r="25" spans="1:135" s="62" customFormat="1" ht="57" customHeight="1">
      <c r="A25" s="57" t="s">
        <v>58</v>
      </c>
      <c r="B25" s="161" t="s">
        <v>25</v>
      </c>
      <c r="C25" s="44" t="s">
        <v>53</v>
      </c>
      <c r="D25" s="44" t="s">
        <v>61</v>
      </c>
      <c r="E25" s="44" t="s">
        <v>73</v>
      </c>
      <c r="F25" s="44">
        <v>540</v>
      </c>
      <c r="G25" s="40">
        <f>G27+G28</f>
        <v>52277.3</v>
      </c>
      <c r="H25" s="40">
        <f>H27+H28</f>
        <v>0</v>
      </c>
      <c r="I25" s="40">
        <f>I27+I28</f>
        <v>0</v>
      </c>
      <c r="J25" s="40">
        <f>J27+J28</f>
        <v>0</v>
      </c>
      <c r="K25" s="40">
        <f>K27+K28</f>
        <v>52277.3</v>
      </c>
      <c r="L25" s="60">
        <f>G25+H25+I25+J25</f>
        <v>52277.3</v>
      </c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1"/>
      <c r="CH25" s="61"/>
      <c r="CI25" s="61"/>
      <c r="CJ25" s="61"/>
      <c r="CK25" s="61"/>
      <c r="CL25" s="61"/>
      <c r="CM25" s="61"/>
      <c r="CN25" s="61"/>
      <c r="CO25" s="61"/>
      <c r="CP25" s="61"/>
      <c r="CQ25" s="61"/>
      <c r="CR25" s="61"/>
      <c r="CS25" s="61"/>
      <c r="CT25" s="61"/>
      <c r="CU25" s="61"/>
      <c r="CV25" s="61"/>
      <c r="CW25" s="61"/>
      <c r="CX25" s="61"/>
      <c r="CY25" s="61"/>
      <c r="CZ25" s="61"/>
      <c r="DA25" s="61"/>
      <c r="DB25" s="61"/>
      <c r="DC25" s="61"/>
      <c r="DD25" s="61"/>
      <c r="DE25" s="61"/>
      <c r="DF25" s="61"/>
      <c r="DG25" s="61"/>
      <c r="DH25" s="61"/>
      <c r="DI25" s="61"/>
      <c r="DJ25" s="61"/>
      <c r="DK25" s="61"/>
      <c r="DL25" s="61"/>
      <c r="DM25" s="61"/>
      <c r="DN25" s="61"/>
      <c r="DO25" s="61"/>
      <c r="DP25" s="61"/>
      <c r="DQ25" s="61"/>
      <c r="DR25" s="61"/>
      <c r="DS25" s="61"/>
      <c r="DT25" s="61"/>
      <c r="DU25" s="61"/>
      <c r="DV25" s="61"/>
      <c r="DW25" s="61"/>
      <c r="DX25" s="61"/>
      <c r="DY25" s="61"/>
      <c r="DZ25" s="61"/>
      <c r="EA25" s="61"/>
      <c r="EB25" s="61"/>
      <c r="EC25" s="61"/>
      <c r="ED25" s="61"/>
      <c r="EE25" s="61"/>
    </row>
    <row r="26" spans="1:135" s="62" customFormat="1">
      <c r="A26" s="63" t="s">
        <v>6</v>
      </c>
      <c r="B26" s="164"/>
      <c r="C26" s="44"/>
      <c r="D26" s="44"/>
      <c r="E26" s="44"/>
      <c r="F26" s="44"/>
      <c r="G26" s="42"/>
      <c r="H26" s="42"/>
      <c r="I26" s="42"/>
      <c r="J26" s="42"/>
      <c r="K26" s="64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61"/>
      <c r="Y26" s="61"/>
      <c r="Z26" s="61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61"/>
      <c r="AT26" s="61"/>
      <c r="AU26" s="61"/>
      <c r="AV26" s="61"/>
      <c r="AW26" s="61"/>
      <c r="AX26" s="61"/>
      <c r="AY26" s="61"/>
      <c r="AZ26" s="61"/>
      <c r="BA26" s="61"/>
      <c r="BB26" s="61"/>
      <c r="BC26" s="61"/>
      <c r="BD26" s="61"/>
      <c r="BE26" s="61"/>
      <c r="BF26" s="61"/>
      <c r="BG26" s="61"/>
      <c r="BH26" s="61"/>
      <c r="BI26" s="61"/>
      <c r="BJ26" s="61"/>
      <c r="BK26" s="61"/>
      <c r="BL26" s="61"/>
      <c r="BM26" s="61"/>
      <c r="BN26" s="61"/>
      <c r="BO26" s="61"/>
      <c r="BP26" s="61"/>
      <c r="BQ26" s="61"/>
      <c r="BR26" s="61"/>
      <c r="BS26" s="61"/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1"/>
      <c r="CH26" s="61"/>
      <c r="CI26" s="61"/>
      <c r="CJ26" s="61"/>
      <c r="CK26" s="61"/>
      <c r="CL26" s="61"/>
      <c r="CM26" s="61"/>
      <c r="CN26" s="61"/>
      <c r="CO26" s="61"/>
      <c r="CP26" s="61"/>
      <c r="CQ26" s="61"/>
      <c r="CR26" s="61"/>
      <c r="CS26" s="61"/>
      <c r="CT26" s="61"/>
      <c r="CU26" s="61"/>
      <c r="CV26" s="61"/>
      <c r="CW26" s="61"/>
      <c r="CX26" s="61"/>
      <c r="CY26" s="61"/>
      <c r="CZ26" s="61"/>
      <c r="DA26" s="61"/>
      <c r="DB26" s="61"/>
      <c r="DC26" s="61"/>
      <c r="DD26" s="61"/>
      <c r="DE26" s="61"/>
      <c r="DF26" s="61"/>
      <c r="DG26" s="61"/>
      <c r="DH26" s="61"/>
      <c r="DI26" s="61"/>
      <c r="DJ26" s="61"/>
      <c r="DK26" s="61"/>
      <c r="DL26" s="61"/>
      <c r="DM26" s="61"/>
      <c r="DN26" s="61"/>
      <c r="DO26" s="61"/>
      <c r="DP26" s="61"/>
      <c r="DQ26" s="61"/>
      <c r="DR26" s="61"/>
      <c r="DS26" s="61"/>
      <c r="DT26" s="61"/>
      <c r="DU26" s="61"/>
      <c r="DV26" s="61"/>
      <c r="DW26" s="61"/>
      <c r="DX26" s="61"/>
      <c r="DY26" s="61"/>
      <c r="DZ26" s="61"/>
      <c r="EA26" s="61"/>
      <c r="EB26" s="61"/>
      <c r="EC26" s="61"/>
      <c r="ED26" s="61"/>
      <c r="EE26" s="61"/>
    </row>
    <row r="27" spans="1:135" s="62" customFormat="1">
      <c r="A27" s="63" t="s">
        <v>94</v>
      </c>
      <c r="B27" s="164"/>
      <c r="C27" s="44"/>
      <c r="D27" s="44"/>
      <c r="E27" s="44"/>
      <c r="F27" s="44"/>
      <c r="G27" s="42">
        <v>52277.3</v>
      </c>
      <c r="H27" s="42">
        <v>0</v>
      </c>
      <c r="I27" s="42">
        <v>0</v>
      </c>
      <c r="J27" s="42">
        <v>0</v>
      </c>
      <c r="K27" s="64">
        <f>G27+H27+I27+J27</f>
        <v>52277.3</v>
      </c>
      <c r="L27" s="61"/>
      <c r="M27" s="61"/>
      <c r="N27" s="61"/>
      <c r="O27" s="61"/>
      <c r="P27" s="61"/>
      <c r="Q27" s="61"/>
      <c r="R27" s="61"/>
      <c r="S27" s="61"/>
      <c r="T27" s="61"/>
      <c r="U27" s="61"/>
      <c r="V27" s="61"/>
      <c r="W27" s="61"/>
      <c r="X27" s="61"/>
      <c r="Y27" s="61"/>
      <c r="Z27" s="61"/>
      <c r="AA27" s="61"/>
      <c r="AB27" s="61"/>
      <c r="AC27" s="61"/>
      <c r="AD27" s="61"/>
      <c r="AE27" s="61"/>
      <c r="AF27" s="61"/>
      <c r="AG27" s="61"/>
      <c r="AH27" s="61"/>
      <c r="AI27" s="61"/>
      <c r="AJ27" s="61"/>
      <c r="AK27" s="61"/>
      <c r="AL27" s="61"/>
      <c r="AM27" s="61"/>
      <c r="AN27" s="61"/>
      <c r="AO27" s="61"/>
      <c r="AP27" s="61"/>
      <c r="AQ27" s="61"/>
      <c r="AR27" s="61"/>
      <c r="AS27" s="61"/>
      <c r="AT27" s="61"/>
      <c r="AU27" s="61"/>
      <c r="AV27" s="61"/>
      <c r="AW27" s="61"/>
      <c r="AX27" s="61"/>
      <c r="AY27" s="61"/>
      <c r="AZ27" s="61"/>
      <c r="BA27" s="61"/>
      <c r="BB27" s="61"/>
      <c r="BC27" s="61"/>
      <c r="BD27" s="61"/>
      <c r="BE27" s="61"/>
      <c r="BF27" s="61"/>
      <c r="BG27" s="61"/>
      <c r="BH27" s="61"/>
      <c r="BI27" s="61"/>
      <c r="BJ27" s="61"/>
      <c r="BK27" s="61"/>
      <c r="BL27" s="61"/>
      <c r="BM27" s="61"/>
      <c r="BN27" s="61"/>
      <c r="BO27" s="61"/>
      <c r="BP27" s="61"/>
      <c r="BQ27" s="61"/>
      <c r="BR27" s="61"/>
      <c r="BS27" s="61"/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1"/>
      <c r="CH27" s="61"/>
      <c r="CI27" s="61"/>
      <c r="CJ27" s="61"/>
      <c r="CK27" s="61"/>
      <c r="CL27" s="61"/>
      <c r="CM27" s="61"/>
      <c r="CN27" s="61"/>
      <c r="CO27" s="61"/>
      <c r="CP27" s="61"/>
      <c r="CQ27" s="61"/>
      <c r="CR27" s="61"/>
      <c r="CS27" s="61"/>
      <c r="CT27" s="61"/>
      <c r="CU27" s="61"/>
      <c r="CV27" s="61"/>
      <c r="CW27" s="61"/>
      <c r="CX27" s="61"/>
      <c r="CY27" s="61"/>
      <c r="CZ27" s="61"/>
      <c r="DA27" s="61"/>
      <c r="DB27" s="61"/>
      <c r="DC27" s="61"/>
      <c r="DD27" s="61"/>
      <c r="DE27" s="61"/>
      <c r="DF27" s="61"/>
      <c r="DG27" s="61"/>
      <c r="DH27" s="61"/>
      <c r="DI27" s="61"/>
      <c r="DJ27" s="61"/>
      <c r="DK27" s="61"/>
      <c r="DL27" s="61"/>
      <c r="DM27" s="61"/>
      <c r="DN27" s="61"/>
      <c r="DO27" s="61"/>
      <c r="DP27" s="61"/>
      <c r="DQ27" s="61"/>
      <c r="DR27" s="61"/>
      <c r="DS27" s="61"/>
      <c r="DT27" s="61"/>
      <c r="DU27" s="61"/>
      <c r="DV27" s="61"/>
      <c r="DW27" s="61"/>
      <c r="DX27" s="61"/>
      <c r="DY27" s="61"/>
      <c r="DZ27" s="61"/>
      <c r="EA27" s="61"/>
      <c r="EB27" s="61"/>
      <c r="EC27" s="61"/>
      <c r="ED27" s="61"/>
      <c r="EE27" s="61"/>
    </row>
    <row r="28" spans="1:135" s="62" customFormat="1" hidden="1">
      <c r="B28" s="162"/>
      <c r="C28" s="44"/>
      <c r="D28" s="44"/>
      <c r="E28" s="44"/>
      <c r="F28" s="44"/>
      <c r="G28" s="42"/>
      <c r="H28" s="42"/>
      <c r="I28" s="42"/>
      <c r="J28" s="42"/>
      <c r="K28" s="64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61"/>
      <c r="AB28" s="61"/>
      <c r="AC28" s="61"/>
      <c r="AD28" s="61"/>
      <c r="AE28" s="61"/>
      <c r="AF28" s="61"/>
      <c r="AG28" s="61"/>
      <c r="AH28" s="61"/>
      <c r="AI28" s="61"/>
      <c r="AJ28" s="61"/>
      <c r="AK28" s="61"/>
      <c r="AL28" s="61"/>
      <c r="AM28" s="61"/>
      <c r="AN28" s="61"/>
      <c r="AO28" s="61"/>
      <c r="AP28" s="61"/>
      <c r="AQ28" s="61"/>
      <c r="AR28" s="61"/>
      <c r="AS28" s="61"/>
      <c r="AT28" s="61"/>
      <c r="AU28" s="61"/>
      <c r="AV28" s="61"/>
      <c r="AW28" s="61"/>
      <c r="AX28" s="61"/>
      <c r="AY28" s="61"/>
      <c r="AZ28" s="61"/>
      <c r="BA28" s="61"/>
      <c r="BB28" s="61"/>
      <c r="BC28" s="61"/>
      <c r="BD28" s="61"/>
      <c r="BE28" s="61"/>
      <c r="BF28" s="61"/>
      <c r="BG28" s="61"/>
      <c r="BH28" s="61"/>
      <c r="BI28" s="61"/>
      <c r="BJ28" s="61"/>
      <c r="BK28" s="61"/>
      <c r="BL28" s="61"/>
      <c r="BM28" s="61"/>
      <c r="BN28" s="61"/>
      <c r="BO28" s="61"/>
      <c r="BP28" s="61"/>
      <c r="BQ28" s="61"/>
      <c r="BR28" s="61"/>
      <c r="BS28" s="61"/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1"/>
      <c r="CH28" s="61"/>
      <c r="CI28" s="61"/>
      <c r="CJ28" s="61"/>
      <c r="CK28" s="61"/>
      <c r="CL28" s="61"/>
      <c r="CM28" s="61"/>
      <c r="CN28" s="61"/>
      <c r="CO28" s="61"/>
      <c r="CP28" s="61"/>
      <c r="CQ28" s="61"/>
      <c r="CR28" s="61"/>
      <c r="CS28" s="61"/>
      <c r="CT28" s="61"/>
      <c r="CU28" s="61"/>
      <c r="CV28" s="61"/>
      <c r="CW28" s="61"/>
      <c r="CX28" s="61"/>
      <c r="CY28" s="61"/>
      <c r="CZ28" s="61"/>
      <c r="DA28" s="61"/>
      <c r="DB28" s="61"/>
      <c r="DC28" s="61"/>
      <c r="DD28" s="61"/>
      <c r="DE28" s="61"/>
      <c r="DF28" s="61"/>
      <c r="DG28" s="61"/>
      <c r="DH28" s="61"/>
      <c r="DI28" s="61"/>
      <c r="DJ28" s="61"/>
      <c r="DK28" s="61"/>
      <c r="DL28" s="61"/>
      <c r="DM28" s="61"/>
      <c r="DN28" s="61"/>
      <c r="DO28" s="61"/>
      <c r="DP28" s="61"/>
      <c r="DQ28" s="61"/>
      <c r="DR28" s="61"/>
      <c r="DS28" s="61"/>
      <c r="DT28" s="61"/>
      <c r="DU28" s="61"/>
      <c r="DV28" s="61"/>
      <c r="DW28" s="61"/>
      <c r="DX28" s="61"/>
      <c r="DY28" s="61"/>
      <c r="DZ28" s="61"/>
      <c r="EA28" s="61"/>
      <c r="EB28" s="61"/>
      <c r="EC28" s="61"/>
      <c r="ED28" s="61"/>
      <c r="EE28" s="61"/>
    </row>
    <row r="29" spans="1:135" s="62" customFormat="1" ht="77.25" customHeight="1">
      <c r="A29" s="99" t="s">
        <v>140</v>
      </c>
      <c r="B29" s="96" t="s">
        <v>25</v>
      </c>
      <c r="C29" s="44"/>
      <c r="D29" s="44"/>
      <c r="E29" s="44"/>
      <c r="F29" s="44"/>
      <c r="G29" s="40">
        <f>G30+G36</f>
        <v>61528</v>
      </c>
      <c r="H29" s="40">
        <f>H30+H36</f>
        <v>0</v>
      </c>
      <c r="I29" s="40">
        <f>I30+I36</f>
        <v>0</v>
      </c>
      <c r="J29" s="40">
        <f>J30+J36</f>
        <v>0</v>
      </c>
      <c r="K29" s="40">
        <f>K30+K36</f>
        <v>61528</v>
      </c>
      <c r="L29" s="109">
        <f>G29+H29+I29+J29</f>
        <v>61528</v>
      </c>
      <c r="M29" s="61"/>
      <c r="N29" s="61"/>
      <c r="O29" s="61"/>
      <c r="P29" s="61"/>
      <c r="Q29" s="61"/>
      <c r="R29" s="61"/>
      <c r="S29" s="61"/>
      <c r="T29" s="61"/>
      <c r="U29" s="61"/>
      <c r="V29" s="61"/>
      <c r="W29" s="61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1"/>
      <c r="AI29" s="61"/>
      <c r="AJ29" s="61"/>
      <c r="AK29" s="61"/>
      <c r="AL29" s="61"/>
      <c r="AM29" s="61"/>
      <c r="AN29" s="61"/>
      <c r="AO29" s="61"/>
      <c r="AP29" s="61"/>
      <c r="AQ29" s="61"/>
      <c r="AR29" s="61"/>
      <c r="AS29" s="61"/>
      <c r="AT29" s="61"/>
      <c r="AU29" s="61"/>
      <c r="AV29" s="61"/>
      <c r="AW29" s="61"/>
      <c r="AX29" s="61"/>
      <c r="AY29" s="61"/>
      <c r="AZ29" s="61"/>
      <c r="BA29" s="61"/>
      <c r="BB29" s="61"/>
      <c r="BC29" s="61"/>
      <c r="BD29" s="61"/>
      <c r="BE29" s="61"/>
      <c r="BF29" s="61"/>
      <c r="BG29" s="61"/>
      <c r="BH29" s="61"/>
      <c r="BI29" s="61"/>
      <c r="BJ29" s="61"/>
      <c r="BK29" s="61"/>
      <c r="BL29" s="61"/>
      <c r="BM29" s="61"/>
      <c r="BN29" s="61"/>
      <c r="BO29" s="61"/>
      <c r="BP29" s="61"/>
      <c r="BQ29" s="61"/>
      <c r="BR29" s="61"/>
      <c r="BS29" s="61"/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1"/>
      <c r="CH29" s="61"/>
      <c r="CI29" s="61"/>
      <c r="CJ29" s="61"/>
      <c r="CK29" s="61"/>
      <c r="CL29" s="61"/>
      <c r="CM29" s="61"/>
      <c r="CN29" s="61"/>
      <c r="CO29" s="61"/>
      <c r="CP29" s="61"/>
      <c r="CQ29" s="61"/>
      <c r="CR29" s="61"/>
      <c r="CS29" s="61"/>
      <c r="CT29" s="61"/>
      <c r="CU29" s="61"/>
      <c r="CV29" s="61"/>
      <c r="CW29" s="61"/>
      <c r="CX29" s="61"/>
      <c r="CY29" s="61"/>
      <c r="CZ29" s="61"/>
      <c r="DA29" s="61"/>
      <c r="DB29" s="61"/>
      <c r="DC29" s="61"/>
      <c r="DD29" s="61"/>
      <c r="DE29" s="61"/>
      <c r="DF29" s="61"/>
      <c r="DG29" s="61"/>
      <c r="DH29" s="61"/>
      <c r="DI29" s="61"/>
      <c r="DJ29" s="61"/>
      <c r="DK29" s="61"/>
      <c r="DL29" s="61"/>
      <c r="DM29" s="61"/>
      <c r="DN29" s="61"/>
      <c r="DO29" s="61"/>
      <c r="DP29" s="61"/>
      <c r="DQ29" s="61"/>
      <c r="DR29" s="61"/>
      <c r="DS29" s="61"/>
      <c r="DT29" s="61"/>
      <c r="DU29" s="61"/>
      <c r="DV29" s="61"/>
      <c r="DW29" s="61"/>
      <c r="DX29" s="61"/>
      <c r="DY29" s="61"/>
      <c r="DZ29" s="61"/>
      <c r="EA29" s="61"/>
      <c r="EB29" s="61"/>
      <c r="EC29" s="61"/>
      <c r="ED29" s="61"/>
      <c r="EE29" s="61"/>
    </row>
    <row r="30" spans="1:135" s="62" customFormat="1" ht="86.25" customHeight="1">
      <c r="A30" s="99" t="s">
        <v>59</v>
      </c>
      <c r="B30" s="161" t="s">
        <v>25</v>
      </c>
      <c r="C30" s="44" t="s">
        <v>53</v>
      </c>
      <c r="D30" s="44" t="s">
        <v>61</v>
      </c>
      <c r="E30" s="44" t="s">
        <v>63</v>
      </c>
      <c r="F30" s="44">
        <v>540</v>
      </c>
      <c r="G30" s="40">
        <f>G32+G33+G34+G35</f>
        <v>23514.7</v>
      </c>
      <c r="H30" s="40">
        <f>H32+H33+H34+H35</f>
        <v>0</v>
      </c>
      <c r="I30" s="40">
        <f>I32+I33+I34+I35</f>
        <v>0</v>
      </c>
      <c r="J30" s="40">
        <f>J32+J33+J34+J35</f>
        <v>0</v>
      </c>
      <c r="K30" s="40">
        <f>K32+K33+K34+K35</f>
        <v>23514.7</v>
      </c>
      <c r="L30" s="60">
        <f>G30+H30+I30+J30</f>
        <v>23514.7</v>
      </c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61"/>
      <c r="Y30" s="61"/>
      <c r="Z30" s="61"/>
      <c r="AA30" s="61"/>
      <c r="AB30" s="61"/>
      <c r="AC30" s="61"/>
      <c r="AD30" s="61"/>
      <c r="AE30" s="61"/>
      <c r="AF30" s="61"/>
      <c r="AG30" s="61"/>
      <c r="AH30" s="61"/>
      <c r="AI30" s="61"/>
      <c r="AJ30" s="61"/>
      <c r="AK30" s="61"/>
      <c r="AL30" s="61"/>
      <c r="AM30" s="61"/>
      <c r="AN30" s="61"/>
      <c r="AO30" s="61"/>
      <c r="AP30" s="61"/>
      <c r="AQ30" s="61"/>
      <c r="AR30" s="61"/>
      <c r="AS30" s="61"/>
      <c r="AT30" s="61"/>
      <c r="AU30" s="61"/>
      <c r="AV30" s="61"/>
      <c r="AW30" s="61"/>
      <c r="AX30" s="61"/>
      <c r="AY30" s="61"/>
      <c r="AZ30" s="61"/>
      <c r="BA30" s="61"/>
      <c r="BB30" s="61"/>
      <c r="BC30" s="61"/>
      <c r="BD30" s="61"/>
      <c r="BE30" s="61"/>
      <c r="BF30" s="61"/>
      <c r="BG30" s="61"/>
      <c r="BH30" s="61"/>
      <c r="BI30" s="61"/>
      <c r="BJ30" s="61"/>
      <c r="BK30" s="61"/>
      <c r="BL30" s="61"/>
      <c r="BM30" s="61"/>
      <c r="BN30" s="61"/>
      <c r="BO30" s="61"/>
      <c r="BP30" s="61"/>
      <c r="BQ30" s="61"/>
      <c r="BR30" s="61"/>
      <c r="BS30" s="61"/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1"/>
      <c r="CH30" s="61"/>
      <c r="CI30" s="61"/>
      <c r="CJ30" s="61"/>
      <c r="CK30" s="61"/>
      <c r="CL30" s="61"/>
      <c r="CM30" s="61"/>
      <c r="CN30" s="61"/>
      <c r="CO30" s="61"/>
      <c r="CP30" s="61"/>
      <c r="CQ30" s="61"/>
      <c r="CR30" s="61"/>
      <c r="CS30" s="61"/>
      <c r="CT30" s="61"/>
      <c r="CU30" s="61"/>
      <c r="CV30" s="61"/>
      <c r="CW30" s="61"/>
      <c r="CX30" s="61"/>
      <c r="CY30" s="61"/>
      <c r="CZ30" s="61"/>
      <c r="DA30" s="61"/>
      <c r="DB30" s="61"/>
      <c r="DC30" s="61"/>
      <c r="DD30" s="61"/>
      <c r="DE30" s="61"/>
      <c r="DF30" s="61"/>
      <c r="DG30" s="61"/>
      <c r="DH30" s="61"/>
      <c r="DI30" s="61"/>
      <c r="DJ30" s="61"/>
      <c r="DK30" s="61"/>
      <c r="DL30" s="61"/>
      <c r="DM30" s="61"/>
      <c r="DN30" s="61"/>
      <c r="DO30" s="61"/>
      <c r="DP30" s="61"/>
      <c r="DQ30" s="61"/>
      <c r="DR30" s="61"/>
      <c r="DS30" s="61"/>
      <c r="DT30" s="61"/>
      <c r="DU30" s="61"/>
      <c r="DV30" s="61"/>
      <c r="DW30" s="61"/>
      <c r="DX30" s="61"/>
      <c r="DY30" s="61"/>
      <c r="DZ30" s="61"/>
      <c r="EA30" s="61"/>
      <c r="EB30" s="61"/>
      <c r="EC30" s="61"/>
      <c r="ED30" s="61"/>
      <c r="EE30" s="61"/>
    </row>
    <row r="31" spans="1:135" s="62" customFormat="1">
      <c r="A31" s="62" t="s">
        <v>6</v>
      </c>
      <c r="B31" s="164"/>
      <c r="C31" s="44"/>
      <c r="D31" s="44"/>
      <c r="E31" s="44"/>
      <c r="F31" s="44"/>
      <c r="G31" s="42"/>
      <c r="H31" s="42"/>
      <c r="I31" s="42"/>
      <c r="J31" s="42"/>
      <c r="K31" s="29"/>
      <c r="L31" s="61"/>
      <c r="M31" s="61"/>
      <c r="N31" s="61"/>
      <c r="O31" s="61"/>
      <c r="P31" s="61"/>
      <c r="Q31" s="61"/>
      <c r="R31" s="61"/>
      <c r="S31" s="61"/>
      <c r="T31" s="61"/>
      <c r="U31" s="61"/>
      <c r="V31" s="61"/>
      <c r="W31" s="61"/>
      <c r="X31" s="61"/>
      <c r="Y31" s="61"/>
      <c r="Z31" s="61"/>
      <c r="AA31" s="61"/>
      <c r="AB31" s="61"/>
      <c r="AC31" s="61"/>
      <c r="AD31" s="61"/>
      <c r="AE31" s="61"/>
      <c r="AF31" s="61"/>
      <c r="AG31" s="61"/>
      <c r="AH31" s="61"/>
      <c r="AI31" s="61"/>
      <c r="AJ31" s="61"/>
      <c r="AK31" s="61"/>
      <c r="AL31" s="61"/>
      <c r="AM31" s="61"/>
      <c r="AN31" s="61"/>
      <c r="AO31" s="61"/>
      <c r="AP31" s="61"/>
      <c r="AQ31" s="61"/>
      <c r="AR31" s="61"/>
      <c r="AS31" s="61"/>
      <c r="AT31" s="61"/>
      <c r="AU31" s="61"/>
      <c r="AV31" s="61"/>
      <c r="AW31" s="61"/>
      <c r="AX31" s="61"/>
      <c r="AY31" s="61"/>
      <c r="AZ31" s="61"/>
      <c r="BA31" s="61"/>
      <c r="BB31" s="61"/>
      <c r="BC31" s="61"/>
      <c r="BD31" s="61"/>
      <c r="BE31" s="61"/>
      <c r="BF31" s="61"/>
      <c r="BG31" s="61"/>
      <c r="BH31" s="61"/>
      <c r="BI31" s="61"/>
      <c r="BJ31" s="61"/>
      <c r="BK31" s="61"/>
      <c r="BL31" s="61"/>
      <c r="BM31" s="61"/>
      <c r="BN31" s="61"/>
      <c r="BO31" s="61"/>
      <c r="BP31" s="61"/>
      <c r="BQ31" s="61"/>
      <c r="BR31" s="61"/>
      <c r="BS31" s="61"/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1"/>
      <c r="CH31" s="61"/>
      <c r="CI31" s="61"/>
      <c r="CJ31" s="61"/>
      <c r="CK31" s="61"/>
      <c r="CL31" s="61"/>
      <c r="CM31" s="61"/>
      <c r="CN31" s="61"/>
      <c r="CO31" s="61"/>
      <c r="CP31" s="61"/>
      <c r="CQ31" s="61"/>
      <c r="CR31" s="61"/>
      <c r="CS31" s="61"/>
      <c r="CT31" s="61"/>
      <c r="CU31" s="61"/>
      <c r="CV31" s="61"/>
      <c r="CW31" s="61"/>
      <c r="CX31" s="61"/>
      <c r="CY31" s="61"/>
      <c r="CZ31" s="61"/>
      <c r="DA31" s="61"/>
      <c r="DB31" s="61"/>
      <c r="DC31" s="61"/>
      <c r="DD31" s="61"/>
      <c r="DE31" s="61"/>
      <c r="DF31" s="61"/>
      <c r="DG31" s="61"/>
      <c r="DH31" s="61"/>
      <c r="DI31" s="61"/>
      <c r="DJ31" s="61"/>
      <c r="DK31" s="61"/>
      <c r="DL31" s="61"/>
      <c r="DM31" s="61"/>
      <c r="DN31" s="61"/>
      <c r="DO31" s="61"/>
      <c r="DP31" s="61"/>
      <c r="DQ31" s="61"/>
      <c r="DR31" s="61"/>
      <c r="DS31" s="61"/>
      <c r="DT31" s="61"/>
      <c r="DU31" s="61"/>
      <c r="DV31" s="61"/>
      <c r="DW31" s="61"/>
      <c r="DX31" s="61"/>
      <c r="DY31" s="61"/>
      <c r="DZ31" s="61"/>
      <c r="EA31" s="61"/>
      <c r="EB31" s="61"/>
      <c r="EC31" s="61"/>
      <c r="ED31" s="61"/>
      <c r="EE31" s="61"/>
    </row>
    <row r="32" spans="1:135" s="62" customFormat="1">
      <c r="A32" s="62" t="s">
        <v>90</v>
      </c>
      <c r="B32" s="164"/>
      <c r="C32" s="44"/>
      <c r="D32" s="44"/>
      <c r="E32" s="44"/>
      <c r="F32" s="44"/>
      <c r="G32" s="42">
        <v>6594.5</v>
      </c>
      <c r="H32" s="42">
        <v>0</v>
      </c>
      <c r="I32" s="42">
        <v>0</v>
      </c>
      <c r="J32" s="42">
        <v>0</v>
      </c>
      <c r="K32" s="29">
        <f>G32+H32+I32+J32</f>
        <v>6594.5</v>
      </c>
      <c r="L32" s="60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61"/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1"/>
      <c r="AL32" s="61"/>
      <c r="AM32" s="61"/>
      <c r="AN32" s="61"/>
      <c r="AO32" s="61"/>
      <c r="AP32" s="61"/>
      <c r="AQ32" s="61"/>
      <c r="AR32" s="61"/>
      <c r="AS32" s="61"/>
      <c r="AT32" s="61"/>
      <c r="AU32" s="61"/>
      <c r="AV32" s="61"/>
      <c r="AW32" s="61"/>
      <c r="AX32" s="61"/>
      <c r="AY32" s="61"/>
      <c r="AZ32" s="61"/>
      <c r="BA32" s="61"/>
      <c r="BB32" s="61"/>
      <c r="BC32" s="61"/>
      <c r="BD32" s="61"/>
      <c r="BE32" s="61"/>
      <c r="BF32" s="61"/>
      <c r="BG32" s="61"/>
      <c r="BH32" s="61"/>
      <c r="BI32" s="61"/>
      <c r="BJ32" s="61"/>
      <c r="BK32" s="61"/>
      <c r="BL32" s="61"/>
      <c r="BM32" s="61"/>
      <c r="BN32" s="61"/>
      <c r="BO32" s="61"/>
      <c r="BP32" s="61"/>
      <c r="BQ32" s="61"/>
      <c r="BR32" s="61"/>
      <c r="BS32" s="61"/>
      <c r="BT32" s="61"/>
      <c r="BU32" s="61"/>
      <c r="BV32" s="61"/>
      <c r="BW32" s="61"/>
      <c r="BX32" s="61"/>
      <c r="BY32" s="61"/>
      <c r="BZ32" s="61"/>
      <c r="CA32" s="61"/>
      <c r="CB32" s="61"/>
      <c r="CC32" s="61"/>
      <c r="CD32" s="61"/>
      <c r="CE32" s="61"/>
      <c r="CF32" s="61"/>
      <c r="CG32" s="61"/>
      <c r="CH32" s="61"/>
      <c r="CI32" s="61"/>
      <c r="CJ32" s="61"/>
      <c r="CK32" s="61"/>
      <c r="CL32" s="61"/>
      <c r="CM32" s="61"/>
      <c r="CN32" s="61"/>
      <c r="CO32" s="61"/>
      <c r="CP32" s="61"/>
      <c r="CQ32" s="61"/>
      <c r="CR32" s="61"/>
      <c r="CS32" s="61"/>
      <c r="CT32" s="61"/>
      <c r="CU32" s="61"/>
      <c r="CV32" s="61"/>
      <c r="CW32" s="61"/>
      <c r="CX32" s="61"/>
      <c r="CY32" s="61"/>
      <c r="CZ32" s="61"/>
      <c r="DA32" s="61"/>
      <c r="DB32" s="61"/>
      <c r="DC32" s="61"/>
      <c r="DD32" s="61"/>
      <c r="DE32" s="61"/>
      <c r="DF32" s="61"/>
      <c r="DG32" s="61"/>
      <c r="DH32" s="61"/>
      <c r="DI32" s="61"/>
      <c r="DJ32" s="61"/>
      <c r="DK32" s="61"/>
      <c r="DL32" s="61"/>
      <c r="DM32" s="61"/>
      <c r="DN32" s="61"/>
      <c r="DO32" s="61"/>
      <c r="DP32" s="61"/>
      <c r="DQ32" s="61"/>
      <c r="DR32" s="61"/>
      <c r="DS32" s="61"/>
      <c r="DT32" s="61"/>
      <c r="DU32" s="61"/>
      <c r="DV32" s="61"/>
      <c r="DW32" s="61"/>
      <c r="DX32" s="61"/>
      <c r="DY32" s="61"/>
      <c r="DZ32" s="61"/>
      <c r="EA32" s="61"/>
      <c r="EB32" s="61"/>
      <c r="EC32" s="61"/>
      <c r="ED32" s="61"/>
      <c r="EE32" s="61"/>
    </row>
    <row r="33" spans="1:135" s="62" customFormat="1">
      <c r="A33" s="62" t="s">
        <v>91</v>
      </c>
      <c r="B33" s="164"/>
      <c r="C33" s="44"/>
      <c r="D33" s="44"/>
      <c r="E33" s="44"/>
      <c r="F33" s="44"/>
      <c r="G33" s="42">
        <v>8054.2</v>
      </c>
      <c r="H33" s="42">
        <v>0</v>
      </c>
      <c r="I33" s="42">
        <v>0</v>
      </c>
      <c r="J33" s="42">
        <v>0</v>
      </c>
      <c r="K33" s="29">
        <f>G33+H33+I33+J33</f>
        <v>8054.2</v>
      </c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1"/>
      <c r="AF33" s="61"/>
      <c r="AG33" s="61"/>
      <c r="AH33" s="61"/>
      <c r="AI33" s="61"/>
      <c r="AJ33" s="61"/>
      <c r="AK33" s="61"/>
      <c r="AL33" s="61"/>
      <c r="AM33" s="61"/>
      <c r="AN33" s="61"/>
      <c r="AO33" s="61"/>
      <c r="AP33" s="61"/>
      <c r="AQ33" s="61"/>
      <c r="AR33" s="61"/>
      <c r="AS33" s="61"/>
      <c r="AT33" s="61"/>
      <c r="AU33" s="61"/>
      <c r="AV33" s="61"/>
      <c r="AW33" s="61"/>
      <c r="AX33" s="61"/>
      <c r="AY33" s="61"/>
      <c r="AZ33" s="61"/>
      <c r="BA33" s="61"/>
      <c r="BB33" s="61"/>
      <c r="BC33" s="61"/>
      <c r="BD33" s="61"/>
      <c r="BE33" s="61"/>
      <c r="BF33" s="61"/>
      <c r="BG33" s="61"/>
      <c r="BH33" s="61"/>
      <c r="BI33" s="61"/>
      <c r="BJ33" s="61"/>
      <c r="BK33" s="61"/>
      <c r="BL33" s="61"/>
      <c r="BM33" s="61"/>
      <c r="BN33" s="61"/>
      <c r="BO33" s="61"/>
      <c r="BP33" s="61"/>
      <c r="BQ33" s="61"/>
      <c r="BR33" s="61"/>
      <c r="BS33" s="61"/>
      <c r="BT33" s="61"/>
      <c r="BU33" s="61"/>
      <c r="BV33" s="61"/>
      <c r="BW33" s="61"/>
      <c r="BX33" s="61"/>
      <c r="BY33" s="61"/>
      <c r="BZ33" s="61"/>
      <c r="CA33" s="61"/>
      <c r="CB33" s="61"/>
      <c r="CC33" s="61"/>
      <c r="CD33" s="61"/>
      <c r="CE33" s="61"/>
      <c r="CF33" s="61"/>
      <c r="CG33" s="61"/>
      <c r="CH33" s="61"/>
      <c r="CI33" s="61"/>
      <c r="CJ33" s="61"/>
      <c r="CK33" s="61"/>
      <c r="CL33" s="61"/>
      <c r="CM33" s="61"/>
      <c r="CN33" s="61"/>
      <c r="CO33" s="61"/>
      <c r="CP33" s="61"/>
      <c r="CQ33" s="61"/>
      <c r="CR33" s="61"/>
      <c r="CS33" s="61"/>
      <c r="CT33" s="61"/>
      <c r="CU33" s="61"/>
      <c r="CV33" s="61"/>
      <c r="CW33" s="61"/>
      <c r="CX33" s="61"/>
      <c r="CY33" s="61"/>
      <c r="CZ33" s="61"/>
      <c r="DA33" s="61"/>
      <c r="DB33" s="61"/>
      <c r="DC33" s="61"/>
      <c r="DD33" s="61"/>
      <c r="DE33" s="61"/>
      <c r="DF33" s="61"/>
      <c r="DG33" s="61"/>
      <c r="DH33" s="61"/>
      <c r="DI33" s="61"/>
      <c r="DJ33" s="61"/>
      <c r="DK33" s="61"/>
      <c r="DL33" s="61"/>
      <c r="DM33" s="61"/>
      <c r="DN33" s="61"/>
      <c r="DO33" s="61"/>
      <c r="DP33" s="61"/>
      <c r="DQ33" s="61"/>
      <c r="DR33" s="61"/>
      <c r="DS33" s="61"/>
      <c r="DT33" s="61"/>
      <c r="DU33" s="61"/>
      <c r="DV33" s="61"/>
      <c r="DW33" s="61"/>
      <c r="DX33" s="61"/>
      <c r="DY33" s="61"/>
      <c r="DZ33" s="61"/>
      <c r="EA33" s="61"/>
      <c r="EB33" s="61"/>
      <c r="EC33" s="61"/>
      <c r="ED33" s="61"/>
      <c r="EE33" s="61"/>
    </row>
    <row r="34" spans="1:135" s="62" customFormat="1">
      <c r="A34" s="62" t="s">
        <v>92</v>
      </c>
      <c r="B34" s="164"/>
      <c r="C34" s="44"/>
      <c r="D34" s="44"/>
      <c r="E34" s="44"/>
      <c r="F34" s="44"/>
      <c r="G34" s="42">
        <v>4669.5</v>
      </c>
      <c r="H34" s="42">
        <v>0</v>
      </c>
      <c r="I34" s="42">
        <v>0</v>
      </c>
      <c r="J34" s="42">
        <v>0</v>
      </c>
      <c r="K34" s="29">
        <f>G34+H34+I34+J34</f>
        <v>4669.5</v>
      </c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1"/>
      <c r="Y34" s="61"/>
      <c r="Z34" s="61"/>
      <c r="AA34" s="61"/>
      <c r="AB34" s="61"/>
      <c r="AC34" s="61"/>
      <c r="AD34" s="61"/>
      <c r="AE34" s="61"/>
      <c r="AF34" s="61"/>
      <c r="AG34" s="61"/>
      <c r="AH34" s="61"/>
      <c r="AI34" s="61"/>
      <c r="AJ34" s="61"/>
      <c r="AK34" s="61"/>
      <c r="AL34" s="61"/>
      <c r="AM34" s="61"/>
      <c r="AN34" s="61"/>
      <c r="AO34" s="61"/>
      <c r="AP34" s="61"/>
      <c r="AQ34" s="61"/>
      <c r="AR34" s="61"/>
      <c r="AS34" s="61"/>
      <c r="AT34" s="61"/>
      <c r="AU34" s="61"/>
      <c r="AV34" s="61"/>
      <c r="AW34" s="61"/>
      <c r="AX34" s="61"/>
      <c r="AY34" s="61"/>
      <c r="AZ34" s="61"/>
      <c r="BA34" s="61"/>
      <c r="BB34" s="61"/>
      <c r="BC34" s="61"/>
      <c r="BD34" s="61"/>
      <c r="BE34" s="61"/>
      <c r="BF34" s="61"/>
      <c r="BG34" s="61"/>
      <c r="BH34" s="61"/>
      <c r="BI34" s="61"/>
      <c r="BJ34" s="61"/>
      <c r="BK34" s="61"/>
      <c r="BL34" s="61"/>
      <c r="BM34" s="61"/>
      <c r="BN34" s="61"/>
      <c r="BO34" s="61"/>
      <c r="BP34" s="61"/>
      <c r="BQ34" s="61"/>
      <c r="BR34" s="61"/>
      <c r="BS34" s="61"/>
      <c r="BT34" s="61"/>
      <c r="BU34" s="61"/>
      <c r="BV34" s="61"/>
      <c r="BW34" s="61"/>
      <c r="BX34" s="61"/>
      <c r="BY34" s="61"/>
      <c r="BZ34" s="61"/>
      <c r="CA34" s="61"/>
      <c r="CB34" s="61"/>
      <c r="CC34" s="61"/>
      <c r="CD34" s="61"/>
      <c r="CE34" s="61"/>
      <c r="CF34" s="61"/>
      <c r="CG34" s="61"/>
      <c r="CH34" s="61"/>
      <c r="CI34" s="61"/>
      <c r="CJ34" s="61"/>
      <c r="CK34" s="61"/>
      <c r="CL34" s="61"/>
      <c r="CM34" s="61"/>
      <c r="CN34" s="61"/>
      <c r="CO34" s="61"/>
      <c r="CP34" s="61"/>
      <c r="CQ34" s="61"/>
      <c r="CR34" s="61"/>
      <c r="CS34" s="61"/>
      <c r="CT34" s="61"/>
      <c r="CU34" s="61"/>
      <c r="CV34" s="61"/>
      <c r="CW34" s="61"/>
      <c r="CX34" s="61"/>
      <c r="CY34" s="61"/>
      <c r="CZ34" s="61"/>
      <c r="DA34" s="61"/>
      <c r="DB34" s="61"/>
      <c r="DC34" s="61"/>
      <c r="DD34" s="61"/>
      <c r="DE34" s="61"/>
      <c r="DF34" s="61"/>
      <c r="DG34" s="61"/>
      <c r="DH34" s="61"/>
      <c r="DI34" s="61"/>
      <c r="DJ34" s="61"/>
      <c r="DK34" s="61"/>
      <c r="DL34" s="61"/>
      <c r="DM34" s="61"/>
      <c r="DN34" s="61"/>
      <c r="DO34" s="61"/>
      <c r="DP34" s="61"/>
      <c r="DQ34" s="61"/>
      <c r="DR34" s="61"/>
      <c r="DS34" s="61"/>
      <c r="DT34" s="61"/>
      <c r="DU34" s="61"/>
      <c r="DV34" s="61"/>
      <c r="DW34" s="61"/>
      <c r="DX34" s="61"/>
      <c r="DY34" s="61"/>
      <c r="DZ34" s="61"/>
      <c r="EA34" s="61"/>
      <c r="EB34" s="61"/>
      <c r="EC34" s="61"/>
      <c r="ED34" s="61"/>
      <c r="EE34" s="61"/>
    </row>
    <row r="35" spans="1:135" s="62" customFormat="1">
      <c r="A35" s="62" t="s">
        <v>93</v>
      </c>
      <c r="B35" s="162"/>
      <c r="C35" s="44"/>
      <c r="D35" s="44"/>
      <c r="E35" s="44"/>
      <c r="F35" s="44"/>
      <c r="G35" s="42">
        <v>4196.5</v>
      </c>
      <c r="H35" s="42">
        <v>0</v>
      </c>
      <c r="I35" s="42">
        <v>0</v>
      </c>
      <c r="J35" s="42">
        <v>0</v>
      </c>
      <c r="K35" s="29">
        <f>G35+H35+I35+J35</f>
        <v>4196.5</v>
      </c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  <c r="W35" s="61"/>
      <c r="X35" s="61"/>
      <c r="Y35" s="61"/>
      <c r="Z35" s="61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1"/>
      <c r="AQ35" s="61"/>
      <c r="AR35" s="61"/>
      <c r="AS35" s="61"/>
      <c r="AT35" s="61"/>
      <c r="AU35" s="61"/>
      <c r="AV35" s="61"/>
      <c r="AW35" s="61"/>
      <c r="AX35" s="61"/>
      <c r="AY35" s="61"/>
      <c r="AZ35" s="61"/>
      <c r="BA35" s="61"/>
      <c r="BB35" s="61"/>
      <c r="BC35" s="61"/>
      <c r="BD35" s="61"/>
      <c r="BE35" s="61"/>
      <c r="BF35" s="61"/>
      <c r="BG35" s="61"/>
      <c r="BH35" s="61"/>
      <c r="BI35" s="61"/>
      <c r="BJ35" s="61"/>
      <c r="BK35" s="61"/>
      <c r="BL35" s="61"/>
      <c r="BM35" s="61"/>
      <c r="BN35" s="61"/>
      <c r="BO35" s="61"/>
      <c r="BP35" s="61"/>
      <c r="BQ35" s="61"/>
      <c r="BR35" s="61"/>
      <c r="BS35" s="61"/>
      <c r="BT35" s="61"/>
      <c r="BU35" s="61"/>
      <c r="BV35" s="61"/>
      <c r="BW35" s="61"/>
      <c r="BX35" s="61"/>
      <c r="BY35" s="61"/>
      <c r="BZ35" s="61"/>
      <c r="CA35" s="61"/>
      <c r="CB35" s="61"/>
      <c r="CC35" s="61"/>
      <c r="CD35" s="61"/>
      <c r="CE35" s="61"/>
      <c r="CF35" s="61"/>
      <c r="CG35" s="61"/>
      <c r="CH35" s="61"/>
      <c r="CI35" s="61"/>
      <c r="CJ35" s="61"/>
      <c r="CK35" s="61"/>
      <c r="CL35" s="61"/>
      <c r="CM35" s="61"/>
      <c r="CN35" s="61"/>
      <c r="CO35" s="61"/>
      <c r="CP35" s="61"/>
      <c r="CQ35" s="61"/>
      <c r="CR35" s="61"/>
      <c r="CS35" s="61"/>
      <c r="CT35" s="61"/>
      <c r="CU35" s="61"/>
      <c r="CV35" s="61"/>
      <c r="CW35" s="61"/>
      <c r="CX35" s="61"/>
      <c r="CY35" s="61"/>
      <c r="CZ35" s="61"/>
      <c r="DA35" s="61"/>
      <c r="DB35" s="61"/>
      <c r="DC35" s="61"/>
      <c r="DD35" s="61"/>
      <c r="DE35" s="61"/>
      <c r="DF35" s="61"/>
      <c r="DG35" s="61"/>
      <c r="DH35" s="61"/>
      <c r="DI35" s="61"/>
      <c r="DJ35" s="61"/>
      <c r="DK35" s="61"/>
      <c r="DL35" s="61"/>
      <c r="DM35" s="61"/>
      <c r="DN35" s="61"/>
      <c r="DO35" s="61"/>
      <c r="DP35" s="61"/>
      <c r="DQ35" s="61"/>
      <c r="DR35" s="61"/>
      <c r="DS35" s="61"/>
      <c r="DT35" s="61"/>
      <c r="DU35" s="61"/>
      <c r="DV35" s="61"/>
      <c r="DW35" s="61"/>
      <c r="DX35" s="61"/>
      <c r="DY35" s="61"/>
      <c r="DZ35" s="61"/>
      <c r="EA35" s="61"/>
      <c r="EB35" s="61"/>
      <c r="EC35" s="61"/>
      <c r="ED35" s="61"/>
      <c r="EE35" s="61"/>
    </row>
    <row r="36" spans="1:135" s="62" customFormat="1" ht="66" customHeight="1">
      <c r="A36" s="99" t="s">
        <v>60</v>
      </c>
      <c r="B36" s="161" t="s">
        <v>25</v>
      </c>
      <c r="C36" s="44" t="s">
        <v>53</v>
      </c>
      <c r="D36" s="44" t="s">
        <v>61</v>
      </c>
      <c r="E36" s="44" t="s">
        <v>74</v>
      </c>
      <c r="F36" s="44">
        <v>540</v>
      </c>
      <c r="G36" s="40">
        <f>G38+G39+G40+G41</f>
        <v>38013.300000000003</v>
      </c>
      <c r="H36" s="40">
        <f>H38+H39+H40+H41</f>
        <v>0</v>
      </c>
      <c r="I36" s="40">
        <f>I38+I39+I40+I41</f>
        <v>0</v>
      </c>
      <c r="J36" s="40">
        <f>J38+J39+J40+J41</f>
        <v>0</v>
      </c>
      <c r="K36" s="40">
        <f>K38+K39+K40+K41</f>
        <v>38013.300000000003</v>
      </c>
      <c r="L36" s="60">
        <f>G36+H36+I36+J36</f>
        <v>38013.300000000003</v>
      </c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61"/>
      <c r="Y36" s="61"/>
      <c r="Z36" s="61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1"/>
      <c r="AQ36" s="61"/>
      <c r="AR36" s="61"/>
      <c r="AS36" s="61"/>
      <c r="AT36" s="61"/>
      <c r="AU36" s="61"/>
      <c r="AV36" s="61"/>
      <c r="AW36" s="61"/>
      <c r="AX36" s="61"/>
      <c r="AY36" s="61"/>
      <c r="AZ36" s="61"/>
      <c r="BA36" s="61"/>
      <c r="BB36" s="61"/>
      <c r="BC36" s="61"/>
      <c r="BD36" s="61"/>
      <c r="BE36" s="61"/>
      <c r="BF36" s="61"/>
      <c r="BG36" s="61"/>
      <c r="BH36" s="61"/>
      <c r="BI36" s="61"/>
      <c r="BJ36" s="61"/>
      <c r="BK36" s="61"/>
      <c r="BL36" s="61"/>
      <c r="BM36" s="61"/>
      <c r="BN36" s="61"/>
      <c r="BO36" s="61"/>
      <c r="BP36" s="61"/>
      <c r="BQ36" s="61"/>
      <c r="BR36" s="61"/>
      <c r="BS36" s="61"/>
      <c r="BT36" s="61"/>
      <c r="BU36" s="61"/>
      <c r="BV36" s="61"/>
      <c r="BW36" s="61"/>
      <c r="BX36" s="61"/>
      <c r="BY36" s="61"/>
      <c r="BZ36" s="61"/>
      <c r="CA36" s="61"/>
      <c r="CB36" s="61"/>
      <c r="CC36" s="61"/>
      <c r="CD36" s="61"/>
      <c r="CE36" s="61"/>
      <c r="CF36" s="61"/>
      <c r="CG36" s="61"/>
      <c r="CH36" s="61"/>
      <c r="CI36" s="61"/>
      <c r="CJ36" s="61"/>
      <c r="CK36" s="61"/>
      <c r="CL36" s="61"/>
      <c r="CM36" s="61"/>
      <c r="CN36" s="61"/>
      <c r="CO36" s="61"/>
      <c r="CP36" s="61"/>
      <c r="CQ36" s="61"/>
      <c r="CR36" s="61"/>
      <c r="CS36" s="61"/>
      <c r="CT36" s="61"/>
      <c r="CU36" s="61"/>
      <c r="CV36" s="61"/>
      <c r="CW36" s="61"/>
      <c r="CX36" s="61"/>
      <c r="CY36" s="61"/>
      <c r="CZ36" s="61"/>
      <c r="DA36" s="61"/>
      <c r="DB36" s="61"/>
      <c r="DC36" s="61"/>
      <c r="DD36" s="61"/>
      <c r="DE36" s="61"/>
      <c r="DF36" s="61"/>
      <c r="DG36" s="61"/>
      <c r="DH36" s="61"/>
      <c r="DI36" s="61"/>
      <c r="DJ36" s="61"/>
      <c r="DK36" s="61"/>
      <c r="DL36" s="61"/>
      <c r="DM36" s="61"/>
      <c r="DN36" s="61"/>
      <c r="DO36" s="61"/>
      <c r="DP36" s="61"/>
      <c r="DQ36" s="61"/>
      <c r="DR36" s="61"/>
      <c r="DS36" s="61"/>
      <c r="DT36" s="61"/>
      <c r="DU36" s="61"/>
      <c r="DV36" s="61"/>
      <c r="DW36" s="61"/>
      <c r="DX36" s="61"/>
      <c r="DY36" s="61"/>
      <c r="DZ36" s="61"/>
      <c r="EA36" s="61"/>
      <c r="EB36" s="61"/>
      <c r="EC36" s="61"/>
      <c r="ED36" s="61"/>
      <c r="EE36" s="61"/>
    </row>
    <row r="37" spans="1:135">
      <c r="A37" s="62" t="s">
        <v>6</v>
      </c>
      <c r="B37" s="164"/>
      <c r="C37" s="110"/>
      <c r="D37" s="110"/>
      <c r="E37" s="110"/>
      <c r="F37" s="110"/>
      <c r="G37" s="62"/>
      <c r="H37" s="62"/>
      <c r="I37" s="62"/>
      <c r="J37" s="62"/>
      <c r="K37" s="62"/>
      <c r="L37" s="111"/>
    </row>
    <row r="38" spans="1:135">
      <c r="A38" s="62" t="s">
        <v>90</v>
      </c>
      <c r="B38" s="164"/>
      <c r="C38" s="62"/>
      <c r="D38" s="62"/>
      <c r="E38" s="62"/>
      <c r="F38" s="62"/>
      <c r="G38" s="78">
        <v>10660.5</v>
      </c>
      <c r="H38" s="112">
        <v>0</v>
      </c>
      <c r="I38" s="112">
        <v>0</v>
      </c>
      <c r="J38" s="112">
        <v>0</v>
      </c>
      <c r="K38" s="112">
        <f>G38+H38+I38+J38</f>
        <v>10660.5</v>
      </c>
    </row>
    <row r="39" spans="1:135">
      <c r="A39" s="62" t="s">
        <v>91</v>
      </c>
      <c r="B39" s="164"/>
      <c r="C39" s="62"/>
      <c r="D39" s="62"/>
      <c r="E39" s="62"/>
      <c r="F39" s="62"/>
      <c r="G39" s="78">
        <v>13020.2</v>
      </c>
      <c r="H39" s="112">
        <v>0</v>
      </c>
      <c r="I39" s="112">
        <v>0</v>
      </c>
      <c r="J39" s="112">
        <v>0</v>
      </c>
      <c r="K39" s="112">
        <f>G39+H39+I39+J39</f>
        <v>13020.2</v>
      </c>
    </row>
    <row r="40" spans="1:135">
      <c r="A40" s="62" t="s">
        <v>92</v>
      </c>
      <c r="B40" s="164"/>
      <c r="C40" s="62"/>
      <c r="D40" s="62"/>
      <c r="E40" s="62"/>
      <c r="F40" s="62"/>
      <c r="G40" s="78">
        <v>7548.7</v>
      </c>
      <c r="H40" s="112">
        <v>0</v>
      </c>
      <c r="I40" s="112">
        <v>0</v>
      </c>
      <c r="J40" s="112">
        <v>0</v>
      </c>
      <c r="K40" s="112">
        <f>G40+H40+I40+J40</f>
        <v>7548.7</v>
      </c>
    </row>
    <row r="41" spans="1:135">
      <c r="A41" s="62" t="s">
        <v>93</v>
      </c>
      <c r="B41" s="162"/>
      <c r="C41" s="62"/>
      <c r="D41" s="62"/>
      <c r="E41" s="62"/>
      <c r="F41" s="62"/>
      <c r="G41" s="78">
        <v>6783.9</v>
      </c>
      <c r="H41" s="112">
        <v>0</v>
      </c>
      <c r="I41" s="112">
        <v>0</v>
      </c>
      <c r="J41" s="112">
        <v>0</v>
      </c>
      <c r="K41" s="112">
        <f>G41+H41+I41+J41</f>
        <v>6783.9</v>
      </c>
    </row>
    <row r="42" spans="1:135" s="24" customFormat="1" ht="36.75" customHeight="1">
      <c r="A42" s="113" t="s">
        <v>163</v>
      </c>
      <c r="B42" s="163" t="s">
        <v>25</v>
      </c>
      <c r="C42" s="114"/>
      <c r="D42" s="114"/>
      <c r="E42" s="114"/>
      <c r="F42" s="114"/>
      <c r="G42" s="43">
        <f>G51+G43</f>
        <v>0</v>
      </c>
      <c r="H42" s="43">
        <f>H51+H43</f>
        <v>13910.66</v>
      </c>
      <c r="I42" s="43">
        <f>I51+I43</f>
        <v>0</v>
      </c>
      <c r="J42" s="43">
        <f>J51+J43</f>
        <v>0</v>
      </c>
      <c r="K42" s="43">
        <f>K51+K43</f>
        <v>13910.66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  <c r="AR42" s="115"/>
      <c r="AS42" s="115"/>
      <c r="AT42" s="115"/>
      <c r="AU42" s="115"/>
      <c r="AV42" s="115"/>
      <c r="AW42" s="115"/>
      <c r="AX42" s="115"/>
      <c r="AY42" s="115"/>
      <c r="AZ42" s="115"/>
      <c r="BA42" s="115"/>
      <c r="BB42" s="115"/>
      <c r="BC42" s="115"/>
      <c r="BD42" s="115"/>
      <c r="BE42" s="115"/>
      <c r="BF42" s="115"/>
      <c r="BG42" s="115"/>
      <c r="BH42" s="115"/>
      <c r="BI42" s="115"/>
      <c r="BJ42" s="115"/>
      <c r="BK42" s="115"/>
      <c r="BL42" s="115"/>
      <c r="BM42" s="115"/>
      <c r="BN42" s="115"/>
      <c r="BO42" s="115"/>
      <c r="BP42" s="115"/>
      <c r="BQ42" s="115"/>
      <c r="BR42" s="115"/>
      <c r="BS42" s="115"/>
      <c r="BT42" s="115"/>
      <c r="BU42" s="115"/>
      <c r="BV42" s="115"/>
      <c r="BW42" s="115"/>
      <c r="BX42" s="115"/>
      <c r="BY42" s="115"/>
      <c r="BZ42" s="115"/>
      <c r="CA42" s="115"/>
      <c r="CB42" s="115"/>
      <c r="CC42" s="115"/>
      <c r="CD42" s="115"/>
      <c r="CE42" s="115"/>
      <c r="CF42" s="115"/>
      <c r="CG42" s="115"/>
      <c r="CH42" s="115"/>
      <c r="CI42" s="115"/>
      <c r="CJ42" s="115"/>
      <c r="CK42" s="115"/>
      <c r="CL42" s="115"/>
      <c r="CM42" s="115"/>
      <c r="CN42" s="115"/>
      <c r="CO42" s="115"/>
      <c r="CP42" s="115"/>
      <c r="CQ42" s="115"/>
      <c r="CR42" s="115"/>
      <c r="CS42" s="115"/>
      <c r="CT42" s="115"/>
      <c r="CU42" s="115"/>
      <c r="CV42" s="115"/>
      <c r="CW42" s="115"/>
      <c r="CX42" s="115"/>
      <c r="CY42" s="115"/>
      <c r="CZ42" s="115"/>
      <c r="DA42" s="115"/>
      <c r="DB42" s="115"/>
      <c r="DC42" s="115"/>
      <c r="DD42" s="115"/>
      <c r="DE42" s="115"/>
      <c r="DF42" s="115"/>
      <c r="DG42" s="115"/>
      <c r="DH42" s="115"/>
      <c r="DI42" s="115"/>
      <c r="DJ42" s="115"/>
      <c r="DK42" s="115"/>
      <c r="DL42" s="115"/>
      <c r="DM42" s="115"/>
      <c r="DN42" s="115"/>
      <c r="DO42" s="115"/>
      <c r="DP42" s="115"/>
      <c r="DQ42" s="115"/>
      <c r="DR42" s="115"/>
      <c r="DS42" s="115"/>
      <c r="DT42" s="115"/>
      <c r="DU42" s="115"/>
      <c r="DV42" s="115"/>
      <c r="DW42" s="115"/>
      <c r="DX42" s="115"/>
      <c r="DY42" s="115"/>
      <c r="DZ42" s="115"/>
      <c r="EA42" s="115"/>
      <c r="EB42" s="115"/>
      <c r="EC42" s="115"/>
      <c r="ED42" s="115"/>
      <c r="EE42" s="115"/>
    </row>
    <row r="43" spans="1:135" s="24" customFormat="1" ht="75.75" customHeight="1">
      <c r="A43" s="99" t="s">
        <v>225</v>
      </c>
      <c r="B43" s="185"/>
      <c r="C43" s="114"/>
      <c r="D43" s="114"/>
      <c r="E43" s="114"/>
      <c r="F43" s="114"/>
      <c r="G43" s="43">
        <f>G45+G48</f>
        <v>0</v>
      </c>
      <c r="H43" s="43">
        <f t="shared" ref="H43:K43" si="4">H45+H48</f>
        <v>2400</v>
      </c>
      <c r="I43" s="43">
        <f t="shared" si="4"/>
        <v>0</v>
      </c>
      <c r="J43" s="43">
        <f t="shared" si="4"/>
        <v>0</v>
      </c>
      <c r="K43" s="43">
        <f t="shared" si="4"/>
        <v>2400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  <c r="AR43" s="115"/>
      <c r="AS43" s="115"/>
      <c r="AT43" s="115"/>
      <c r="AU43" s="115"/>
      <c r="AV43" s="115"/>
      <c r="AW43" s="115"/>
      <c r="AX43" s="115"/>
      <c r="AY43" s="115"/>
      <c r="AZ43" s="115"/>
      <c r="BA43" s="115"/>
      <c r="BB43" s="115"/>
      <c r="BC43" s="115"/>
      <c r="BD43" s="115"/>
      <c r="BE43" s="115"/>
      <c r="BF43" s="115"/>
      <c r="BG43" s="115"/>
      <c r="BH43" s="115"/>
      <c r="BI43" s="115"/>
      <c r="BJ43" s="115"/>
      <c r="BK43" s="115"/>
      <c r="BL43" s="115"/>
      <c r="BM43" s="115"/>
      <c r="BN43" s="115"/>
      <c r="BO43" s="115"/>
      <c r="BP43" s="115"/>
      <c r="BQ43" s="115"/>
      <c r="BR43" s="115"/>
      <c r="BS43" s="115"/>
      <c r="BT43" s="115"/>
      <c r="BU43" s="115"/>
      <c r="BV43" s="115"/>
      <c r="BW43" s="115"/>
      <c r="BX43" s="115"/>
      <c r="BY43" s="115"/>
      <c r="BZ43" s="115"/>
      <c r="CA43" s="115"/>
      <c r="CB43" s="115"/>
      <c r="CC43" s="115"/>
      <c r="CD43" s="115"/>
      <c r="CE43" s="115"/>
      <c r="CF43" s="115"/>
      <c r="CG43" s="115"/>
      <c r="CH43" s="115"/>
      <c r="CI43" s="115"/>
      <c r="CJ43" s="115"/>
      <c r="CK43" s="115"/>
      <c r="CL43" s="115"/>
      <c r="CM43" s="115"/>
      <c r="CN43" s="115"/>
      <c r="CO43" s="115"/>
      <c r="CP43" s="115"/>
      <c r="CQ43" s="115"/>
      <c r="CR43" s="115"/>
      <c r="CS43" s="115"/>
      <c r="CT43" s="115"/>
      <c r="CU43" s="115"/>
      <c r="CV43" s="115"/>
      <c r="CW43" s="115"/>
      <c r="CX43" s="115"/>
      <c r="CY43" s="115"/>
      <c r="CZ43" s="115"/>
      <c r="DA43" s="115"/>
      <c r="DB43" s="115"/>
      <c r="DC43" s="115"/>
      <c r="DD43" s="115"/>
      <c r="DE43" s="115"/>
      <c r="DF43" s="115"/>
      <c r="DG43" s="115"/>
      <c r="DH43" s="115"/>
      <c r="DI43" s="115"/>
      <c r="DJ43" s="115"/>
      <c r="DK43" s="115"/>
      <c r="DL43" s="115"/>
      <c r="DM43" s="115"/>
      <c r="DN43" s="115"/>
      <c r="DO43" s="115"/>
      <c r="DP43" s="115"/>
      <c r="DQ43" s="115"/>
      <c r="DR43" s="115"/>
      <c r="DS43" s="115"/>
      <c r="DT43" s="115"/>
      <c r="DU43" s="115"/>
      <c r="DV43" s="115"/>
      <c r="DW43" s="115"/>
      <c r="DX43" s="115"/>
      <c r="DY43" s="115"/>
      <c r="DZ43" s="115"/>
      <c r="EA43" s="115"/>
      <c r="EB43" s="115"/>
      <c r="EC43" s="115"/>
      <c r="ED43" s="115"/>
      <c r="EE43" s="115"/>
    </row>
    <row r="44" spans="1:135" s="24" customFormat="1" ht="15" customHeight="1">
      <c r="A44" s="101" t="s">
        <v>6</v>
      </c>
      <c r="B44" s="194"/>
      <c r="C44" s="114"/>
      <c r="D44" s="114"/>
      <c r="E44" s="114"/>
      <c r="F44" s="114"/>
      <c r="G44" s="29"/>
      <c r="H44" s="29"/>
      <c r="I44" s="29"/>
      <c r="J44" s="29"/>
      <c r="K44" s="29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  <c r="AR44" s="115"/>
      <c r="AS44" s="115"/>
      <c r="AT44" s="115"/>
      <c r="AU44" s="115"/>
      <c r="AV44" s="115"/>
      <c r="AW44" s="115"/>
      <c r="AX44" s="115"/>
      <c r="AY44" s="115"/>
      <c r="AZ44" s="115"/>
      <c r="BA44" s="115"/>
      <c r="BB44" s="115"/>
      <c r="BC44" s="115"/>
      <c r="BD44" s="115"/>
      <c r="BE44" s="115"/>
      <c r="BF44" s="115"/>
      <c r="BG44" s="115"/>
      <c r="BH44" s="115"/>
      <c r="BI44" s="115"/>
      <c r="BJ44" s="115"/>
      <c r="BK44" s="115"/>
      <c r="BL44" s="115"/>
      <c r="BM44" s="115"/>
      <c r="BN44" s="115"/>
      <c r="BO44" s="115"/>
      <c r="BP44" s="115"/>
      <c r="BQ44" s="115"/>
      <c r="BR44" s="115"/>
      <c r="BS44" s="115"/>
      <c r="BT44" s="115"/>
      <c r="BU44" s="115"/>
      <c r="BV44" s="115"/>
      <c r="BW44" s="115"/>
      <c r="BX44" s="115"/>
      <c r="BY44" s="115"/>
      <c r="BZ44" s="115"/>
      <c r="CA44" s="115"/>
      <c r="CB44" s="115"/>
      <c r="CC44" s="115"/>
      <c r="CD44" s="115"/>
      <c r="CE44" s="115"/>
      <c r="CF44" s="115"/>
      <c r="CG44" s="115"/>
      <c r="CH44" s="115"/>
      <c r="CI44" s="115"/>
      <c r="CJ44" s="115"/>
      <c r="CK44" s="115"/>
      <c r="CL44" s="115"/>
      <c r="CM44" s="115"/>
      <c r="CN44" s="115"/>
      <c r="CO44" s="115"/>
      <c r="CP44" s="115"/>
      <c r="CQ44" s="115"/>
      <c r="CR44" s="115"/>
      <c r="CS44" s="115"/>
      <c r="CT44" s="115"/>
      <c r="CU44" s="115"/>
      <c r="CV44" s="115"/>
      <c r="CW44" s="115"/>
      <c r="CX44" s="115"/>
      <c r="CY44" s="115"/>
      <c r="CZ44" s="115"/>
      <c r="DA44" s="115"/>
      <c r="DB44" s="115"/>
      <c r="DC44" s="115"/>
      <c r="DD44" s="115"/>
      <c r="DE44" s="115"/>
      <c r="DF44" s="115"/>
      <c r="DG44" s="115"/>
      <c r="DH44" s="115"/>
      <c r="DI44" s="115"/>
      <c r="DJ44" s="115"/>
      <c r="DK44" s="115"/>
      <c r="DL44" s="115"/>
      <c r="DM44" s="115"/>
      <c r="DN44" s="115"/>
      <c r="DO44" s="115"/>
      <c r="DP44" s="115"/>
      <c r="DQ44" s="115"/>
      <c r="DR44" s="115"/>
      <c r="DS44" s="115"/>
      <c r="DT44" s="115"/>
      <c r="DU44" s="115"/>
      <c r="DV44" s="115"/>
      <c r="DW44" s="115"/>
      <c r="DX44" s="115"/>
      <c r="DY44" s="115"/>
      <c r="DZ44" s="115"/>
      <c r="EA44" s="115"/>
      <c r="EB44" s="115"/>
      <c r="EC44" s="115"/>
      <c r="ED44" s="115"/>
      <c r="EE44" s="115"/>
    </row>
    <row r="45" spans="1:135" s="24" customFormat="1" ht="14.25" customHeight="1">
      <c r="A45" s="99" t="s">
        <v>183</v>
      </c>
      <c r="B45" s="194"/>
      <c r="C45" s="44" t="s">
        <v>53</v>
      </c>
      <c r="D45" s="44" t="s">
        <v>54</v>
      </c>
      <c r="E45" s="44" t="s">
        <v>184</v>
      </c>
      <c r="F45" s="44" t="s">
        <v>160</v>
      </c>
      <c r="G45" s="40">
        <f>G46+G47</f>
        <v>0</v>
      </c>
      <c r="H45" s="40">
        <f t="shared" ref="H45:K45" si="5">H46+H47</f>
        <v>2160</v>
      </c>
      <c r="I45" s="40">
        <f t="shared" si="5"/>
        <v>0</v>
      </c>
      <c r="J45" s="40">
        <f t="shared" si="5"/>
        <v>0</v>
      </c>
      <c r="K45" s="40">
        <f t="shared" si="5"/>
        <v>2160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  <c r="AR45" s="115"/>
      <c r="AS45" s="115"/>
      <c r="AT45" s="115"/>
      <c r="AU45" s="115"/>
      <c r="AV45" s="115"/>
      <c r="AW45" s="115"/>
      <c r="AX45" s="115"/>
      <c r="AY45" s="115"/>
      <c r="AZ45" s="115"/>
      <c r="BA45" s="115"/>
      <c r="BB45" s="115"/>
      <c r="BC45" s="115"/>
      <c r="BD45" s="115"/>
      <c r="BE45" s="115"/>
      <c r="BF45" s="115"/>
      <c r="BG45" s="115"/>
      <c r="BH45" s="115"/>
      <c r="BI45" s="115"/>
      <c r="BJ45" s="115"/>
      <c r="BK45" s="115"/>
      <c r="BL45" s="115"/>
      <c r="BM45" s="115"/>
      <c r="BN45" s="115"/>
      <c r="BO45" s="115"/>
      <c r="BP45" s="115"/>
      <c r="BQ45" s="115"/>
      <c r="BR45" s="115"/>
      <c r="BS45" s="115"/>
      <c r="BT45" s="115"/>
      <c r="BU45" s="115"/>
      <c r="BV45" s="115"/>
      <c r="BW45" s="115"/>
      <c r="BX45" s="115"/>
      <c r="BY45" s="115"/>
      <c r="BZ45" s="115"/>
      <c r="CA45" s="115"/>
      <c r="CB45" s="115"/>
      <c r="CC45" s="115"/>
      <c r="CD45" s="115"/>
      <c r="CE45" s="115"/>
      <c r="CF45" s="115"/>
      <c r="CG45" s="115"/>
      <c r="CH45" s="115"/>
      <c r="CI45" s="115"/>
      <c r="CJ45" s="115"/>
      <c r="CK45" s="115"/>
      <c r="CL45" s="115"/>
      <c r="CM45" s="115"/>
      <c r="CN45" s="115"/>
      <c r="CO45" s="115"/>
      <c r="CP45" s="115"/>
      <c r="CQ45" s="115"/>
      <c r="CR45" s="115"/>
      <c r="CS45" s="115"/>
      <c r="CT45" s="115"/>
      <c r="CU45" s="115"/>
      <c r="CV45" s="115"/>
      <c r="CW45" s="115"/>
      <c r="CX45" s="115"/>
      <c r="CY45" s="115"/>
      <c r="CZ45" s="115"/>
      <c r="DA45" s="115"/>
      <c r="DB45" s="115"/>
      <c r="DC45" s="115"/>
      <c r="DD45" s="115"/>
      <c r="DE45" s="115"/>
      <c r="DF45" s="115"/>
      <c r="DG45" s="115"/>
      <c r="DH45" s="115"/>
      <c r="DI45" s="115"/>
      <c r="DJ45" s="115"/>
      <c r="DK45" s="115"/>
      <c r="DL45" s="115"/>
      <c r="DM45" s="115"/>
      <c r="DN45" s="115"/>
      <c r="DO45" s="115"/>
      <c r="DP45" s="115"/>
      <c r="DQ45" s="115"/>
      <c r="DR45" s="115"/>
      <c r="DS45" s="115"/>
      <c r="DT45" s="115"/>
      <c r="DU45" s="115"/>
      <c r="DV45" s="115"/>
      <c r="DW45" s="115"/>
      <c r="DX45" s="115"/>
      <c r="DY45" s="115"/>
      <c r="DZ45" s="115"/>
      <c r="EA45" s="115"/>
      <c r="EB45" s="115"/>
      <c r="EC45" s="115"/>
      <c r="ED45" s="115"/>
      <c r="EE45" s="115"/>
    </row>
    <row r="46" spans="1:135" s="24" customFormat="1" ht="27" customHeight="1">
      <c r="A46" s="119" t="s">
        <v>226</v>
      </c>
      <c r="B46" s="194"/>
      <c r="C46" s="44"/>
      <c r="D46" s="44"/>
      <c r="E46" s="44"/>
      <c r="F46" s="44"/>
      <c r="G46" s="41">
        <v>0</v>
      </c>
      <c r="H46" s="41">
        <v>1080</v>
      </c>
      <c r="I46" s="41">
        <v>0</v>
      </c>
      <c r="J46" s="41">
        <v>0</v>
      </c>
      <c r="K46" s="43">
        <f t="shared" ref="K46:K78" si="6">G46+H46+I46+J46</f>
        <v>1080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  <c r="AR46" s="115"/>
      <c r="AS46" s="115"/>
      <c r="AT46" s="115"/>
      <c r="AU46" s="115"/>
      <c r="AV46" s="115"/>
      <c r="AW46" s="115"/>
      <c r="AX46" s="115"/>
      <c r="AY46" s="115"/>
      <c r="AZ46" s="115"/>
      <c r="BA46" s="115"/>
      <c r="BB46" s="115"/>
      <c r="BC46" s="115"/>
      <c r="BD46" s="115"/>
      <c r="BE46" s="115"/>
      <c r="BF46" s="115"/>
      <c r="BG46" s="115"/>
      <c r="BH46" s="115"/>
      <c r="BI46" s="115"/>
      <c r="BJ46" s="115"/>
      <c r="BK46" s="115"/>
      <c r="BL46" s="115"/>
      <c r="BM46" s="115"/>
      <c r="BN46" s="115"/>
      <c r="BO46" s="115"/>
      <c r="BP46" s="115"/>
      <c r="BQ46" s="115"/>
      <c r="BR46" s="115"/>
      <c r="BS46" s="115"/>
      <c r="BT46" s="115"/>
      <c r="BU46" s="115"/>
      <c r="BV46" s="115"/>
      <c r="BW46" s="115"/>
      <c r="BX46" s="115"/>
      <c r="BY46" s="115"/>
      <c r="BZ46" s="115"/>
      <c r="CA46" s="115"/>
      <c r="CB46" s="115"/>
      <c r="CC46" s="115"/>
      <c r="CD46" s="115"/>
      <c r="CE46" s="115"/>
      <c r="CF46" s="115"/>
      <c r="CG46" s="115"/>
      <c r="CH46" s="115"/>
      <c r="CI46" s="115"/>
      <c r="CJ46" s="115"/>
      <c r="CK46" s="115"/>
      <c r="CL46" s="115"/>
      <c r="CM46" s="115"/>
      <c r="CN46" s="115"/>
      <c r="CO46" s="115"/>
      <c r="CP46" s="115"/>
      <c r="CQ46" s="115"/>
      <c r="CR46" s="115"/>
      <c r="CS46" s="115"/>
      <c r="CT46" s="115"/>
      <c r="CU46" s="115"/>
      <c r="CV46" s="115"/>
      <c r="CW46" s="115"/>
      <c r="CX46" s="115"/>
      <c r="CY46" s="115"/>
      <c r="CZ46" s="115"/>
      <c r="DA46" s="115"/>
      <c r="DB46" s="115"/>
      <c r="DC46" s="115"/>
      <c r="DD46" s="115"/>
      <c r="DE46" s="115"/>
      <c r="DF46" s="115"/>
      <c r="DG46" s="115"/>
      <c r="DH46" s="115"/>
      <c r="DI46" s="115"/>
      <c r="DJ46" s="115"/>
      <c r="DK46" s="115"/>
      <c r="DL46" s="115"/>
      <c r="DM46" s="115"/>
      <c r="DN46" s="115"/>
      <c r="DO46" s="115"/>
      <c r="DP46" s="115"/>
      <c r="DQ46" s="115"/>
      <c r="DR46" s="115"/>
      <c r="DS46" s="115"/>
      <c r="DT46" s="115"/>
      <c r="DU46" s="115"/>
      <c r="DV46" s="115"/>
      <c r="DW46" s="115"/>
      <c r="DX46" s="115"/>
      <c r="DY46" s="115"/>
      <c r="DZ46" s="115"/>
      <c r="EA46" s="115"/>
      <c r="EB46" s="115"/>
      <c r="EC46" s="115"/>
      <c r="ED46" s="115"/>
      <c r="EE46" s="115"/>
    </row>
    <row r="47" spans="1:135" s="24" customFormat="1" ht="26.25" customHeight="1">
      <c r="A47" s="119" t="s">
        <v>227</v>
      </c>
      <c r="B47" s="194"/>
      <c r="C47" s="44"/>
      <c r="D47" s="44"/>
      <c r="E47" s="44"/>
      <c r="F47" s="44"/>
      <c r="G47" s="41">
        <v>0</v>
      </c>
      <c r="H47" s="41">
        <v>1080</v>
      </c>
      <c r="I47" s="41">
        <v>0</v>
      </c>
      <c r="J47" s="41">
        <v>0</v>
      </c>
      <c r="K47" s="43">
        <f t="shared" si="6"/>
        <v>1080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  <c r="AR47" s="115"/>
      <c r="AS47" s="115"/>
      <c r="AT47" s="115"/>
      <c r="AU47" s="115"/>
      <c r="AV47" s="115"/>
      <c r="AW47" s="115"/>
      <c r="AX47" s="115"/>
      <c r="AY47" s="115"/>
      <c r="AZ47" s="115"/>
      <c r="BA47" s="115"/>
      <c r="BB47" s="115"/>
      <c r="BC47" s="115"/>
      <c r="BD47" s="115"/>
      <c r="BE47" s="115"/>
      <c r="BF47" s="115"/>
      <c r="BG47" s="115"/>
      <c r="BH47" s="115"/>
      <c r="BI47" s="115"/>
      <c r="BJ47" s="115"/>
      <c r="BK47" s="115"/>
      <c r="BL47" s="115"/>
      <c r="BM47" s="115"/>
      <c r="BN47" s="115"/>
      <c r="BO47" s="115"/>
      <c r="BP47" s="115"/>
      <c r="BQ47" s="115"/>
      <c r="BR47" s="115"/>
      <c r="BS47" s="115"/>
      <c r="BT47" s="115"/>
      <c r="BU47" s="115"/>
      <c r="BV47" s="115"/>
      <c r="BW47" s="115"/>
      <c r="BX47" s="115"/>
      <c r="BY47" s="115"/>
      <c r="BZ47" s="115"/>
      <c r="CA47" s="115"/>
      <c r="CB47" s="115"/>
      <c r="CC47" s="115"/>
      <c r="CD47" s="115"/>
      <c r="CE47" s="115"/>
      <c r="CF47" s="115"/>
      <c r="CG47" s="115"/>
      <c r="CH47" s="115"/>
      <c r="CI47" s="115"/>
      <c r="CJ47" s="115"/>
      <c r="CK47" s="115"/>
      <c r="CL47" s="115"/>
      <c r="CM47" s="115"/>
      <c r="CN47" s="115"/>
      <c r="CO47" s="115"/>
      <c r="CP47" s="115"/>
      <c r="CQ47" s="115"/>
      <c r="CR47" s="115"/>
      <c r="CS47" s="115"/>
      <c r="CT47" s="115"/>
      <c r="CU47" s="115"/>
      <c r="CV47" s="115"/>
      <c r="CW47" s="115"/>
      <c r="CX47" s="115"/>
      <c r="CY47" s="115"/>
      <c r="CZ47" s="115"/>
      <c r="DA47" s="115"/>
      <c r="DB47" s="115"/>
      <c r="DC47" s="115"/>
      <c r="DD47" s="115"/>
      <c r="DE47" s="115"/>
      <c r="DF47" s="115"/>
      <c r="DG47" s="115"/>
      <c r="DH47" s="115"/>
      <c r="DI47" s="115"/>
      <c r="DJ47" s="115"/>
      <c r="DK47" s="115"/>
      <c r="DL47" s="115"/>
      <c r="DM47" s="115"/>
      <c r="DN47" s="115"/>
      <c r="DO47" s="115"/>
      <c r="DP47" s="115"/>
      <c r="DQ47" s="115"/>
      <c r="DR47" s="115"/>
      <c r="DS47" s="115"/>
      <c r="DT47" s="115"/>
      <c r="DU47" s="115"/>
      <c r="DV47" s="115"/>
      <c r="DW47" s="115"/>
      <c r="DX47" s="115"/>
      <c r="DY47" s="115"/>
      <c r="DZ47" s="115"/>
      <c r="EA47" s="115"/>
      <c r="EB47" s="115"/>
      <c r="EC47" s="115"/>
      <c r="ED47" s="115"/>
      <c r="EE47" s="115"/>
    </row>
    <row r="48" spans="1:135" s="24" customFormat="1" ht="16.5" customHeight="1">
      <c r="A48" s="99" t="s">
        <v>185</v>
      </c>
      <c r="B48" s="194"/>
      <c r="C48" s="44" t="s">
        <v>53</v>
      </c>
      <c r="D48" s="44" t="s">
        <v>54</v>
      </c>
      <c r="E48" s="44" t="s">
        <v>186</v>
      </c>
      <c r="F48" s="44" t="s">
        <v>160</v>
      </c>
      <c r="G48" s="40">
        <f>G49+G50</f>
        <v>0</v>
      </c>
      <c r="H48" s="40">
        <f t="shared" ref="H48:K48" si="7">H49+H50</f>
        <v>240</v>
      </c>
      <c r="I48" s="40">
        <f t="shared" si="7"/>
        <v>0</v>
      </c>
      <c r="J48" s="40">
        <f t="shared" si="7"/>
        <v>0</v>
      </c>
      <c r="K48" s="40">
        <f t="shared" si="7"/>
        <v>240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  <c r="AR48" s="115"/>
      <c r="AS48" s="115"/>
      <c r="AT48" s="115"/>
      <c r="AU48" s="115"/>
      <c r="AV48" s="115"/>
      <c r="AW48" s="115"/>
      <c r="AX48" s="115"/>
      <c r="AY48" s="115"/>
      <c r="AZ48" s="115"/>
      <c r="BA48" s="115"/>
      <c r="BB48" s="115"/>
      <c r="BC48" s="115"/>
      <c r="BD48" s="115"/>
      <c r="BE48" s="115"/>
      <c r="BF48" s="115"/>
      <c r="BG48" s="115"/>
      <c r="BH48" s="115"/>
      <c r="BI48" s="115"/>
      <c r="BJ48" s="115"/>
      <c r="BK48" s="115"/>
      <c r="BL48" s="115"/>
      <c r="BM48" s="115"/>
      <c r="BN48" s="115"/>
      <c r="BO48" s="115"/>
      <c r="BP48" s="115"/>
      <c r="BQ48" s="115"/>
      <c r="BR48" s="115"/>
      <c r="BS48" s="115"/>
      <c r="BT48" s="115"/>
      <c r="BU48" s="115"/>
      <c r="BV48" s="115"/>
      <c r="BW48" s="115"/>
      <c r="BX48" s="115"/>
      <c r="BY48" s="115"/>
      <c r="BZ48" s="115"/>
      <c r="CA48" s="115"/>
      <c r="CB48" s="115"/>
      <c r="CC48" s="115"/>
      <c r="CD48" s="115"/>
      <c r="CE48" s="115"/>
      <c r="CF48" s="115"/>
      <c r="CG48" s="115"/>
      <c r="CH48" s="115"/>
      <c r="CI48" s="115"/>
      <c r="CJ48" s="115"/>
      <c r="CK48" s="115"/>
      <c r="CL48" s="115"/>
      <c r="CM48" s="115"/>
      <c r="CN48" s="115"/>
      <c r="CO48" s="115"/>
      <c r="CP48" s="115"/>
      <c r="CQ48" s="115"/>
      <c r="CR48" s="115"/>
      <c r="CS48" s="115"/>
      <c r="CT48" s="115"/>
      <c r="CU48" s="115"/>
      <c r="CV48" s="115"/>
      <c r="CW48" s="115"/>
      <c r="CX48" s="115"/>
      <c r="CY48" s="115"/>
      <c r="CZ48" s="115"/>
      <c r="DA48" s="115"/>
      <c r="DB48" s="115"/>
      <c r="DC48" s="115"/>
      <c r="DD48" s="115"/>
      <c r="DE48" s="115"/>
      <c r="DF48" s="115"/>
      <c r="DG48" s="115"/>
      <c r="DH48" s="115"/>
      <c r="DI48" s="115"/>
      <c r="DJ48" s="115"/>
      <c r="DK48" s="115"/>
      <c r="DL48" s="115"/>
      <c r="DM48" s="115"/>
      <c r="DN48" s="115"/>
      <c r="DO48" s="115"/>
      <c r="DP48" s="115"/>
      <c r="DQ48" s="115"/>
      <c r="DR48" s="115"/>
      <c r="DS48" s="115"/>
      <c r="DT48" s="115"/>
      <c r="DU48" s="115"/>
      <c r="DV48" s="115"/>
      <c r="DW48" s="115"/>
      <c r="DX48" s="115"/>
      <c r="DY48" s="115"/>
      <c r="DZ48" s="115"/>
      <c r="EA48" s="115"/>
      <c r="EB48" s="115"/>
      <c r="EC48" s="115"/>
      <c r="ED48" s="115"/>
      <c r="EE48" s="115"/>
    </row>
    <row r="49" spans="1:135" s="24" customFormat="1" ht="27.75" customHeight="1">
      <c r="A49" s="119" t="s">
        <v>226</v>
      </c>
      <c r="B49" s="194"/>
      <c r="C49" s="44"/>
      <c r="D49" s="44"/>
      <c r="E49" s="44"/>
      <c r="F49" s="44"/>
      <c r="G49" s="41">
        <v>0</v>
      </c>
      <c r="H49" s="41">
        <v>120</v>
      </c>
      <c r="I49" s="41">
        <v>0</v>
      </c>
      <c r="J49" s="41">
        <v>0</v>
      </c>
      <c r="K49" s="43">
        <f t="shared" si="6"/>
        <v>120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  <c r="AR49" s="115"/>
      <c r="AS49" s="115"/>
      <c r="AT49" s="115"/>
      <c r="AU49" s="115"/>
      <c r="AV49" s="115"/>
      <c r="AW49" s="115"/>
      <c r="AX49" s="115"/>
      <c r="AY49" s="115"/>
      <c r="AZ49" s="115"/>
      <c r="BA49" s="115"/>
      <c r="BB49" s="115"/>
      <c r="BC49" s="115"/>
      <c r="BD49" s="115"/>
      <c r="BE49" s="115"/>
      <c r="BF49" s="115"/>
      <c r="BG49" s="115"/>
      <c r="BH49" s="115"/>
      <c r="BI49" s="115"/>
      <c r="BJ49" s="115"/>
      <c r="BK49" s="115"/>
      <c r="BL49" s="115"/>
      <c r="BM49" s="115"/>
      <c r="BN49" s="115"/>
      <c r="BO49" s="115"/>
      <c r="BP49" s="115"/>
      <c r="BQ49" s="115"/>
      <c r="BR49" s="115"/>
      <c r="BS49" s="115"/>
      <c r="BT49" s="115"/>
      <c r="BU49" s="115"/>
      <c r="BV49" s="115"/>
      <c r="BW49" s="115"/>
      <c r="BX49" s="115"/>
      <c r="BY49" s="115"/>
      <c r="BZ49" s="115"/>
      <c r="CA49" s="115"/>
      <c r="CB49" s="115"/>
      <c r="CC49" s="115"/>
      <c r="CD49" s="115"/>
      <c r="CE49" s="115"/>
      <c r="CF49" s="115"/>
      <c r="CG49" s="115"/>
      <c r="CH49" s="115"/>
      <c r="CI49" s="115"/>
      <c r="CJ49" s="115"/>
      <c r="CK49" s="115"/>
      <c r="CL49" s="115"/>
      <c r="CM49" s="115"/>
      <c r="CN49" s="115"/>
      <c r="CO49" s="115"/>
      <c r="CP49" s="115"/>
      <c r="CQ49" s="115"/>
      <c r="CR49" s="115"/>
      <c r="CS49" s="115"/>
      <c r="CT49" s="115"/>
      <c r="CU49" s="115"/>
      <c r="CV49" s="115"/>
      <c r="CW49" s="115"/>
      <c r="CX49" s="115"/>
      <c r="CY49" s="115"/>
      <c r="CZ49" s="115"/>
      <c r="DA49" s="115"/>
      <c r="DB49" s="115"/>
      <c r="DC49" s="115"/>
      <c r="DD49" s="115"/>
      <c r="DE49" s="115"/>
      <c r="DF49" s="115"/>
      <c r="DG49" s="115"/>
      <c r="DH49" s="115"/>
      <c r="DI49" s="115"/>
      <c r="DJ49" s="115"/>
      <c r="DK49" s="115"/>
      <c r="DL49" s="115"/>
      <c r="DM49" s="115"/>
      <c r="DN49" s="115"/>
      <c r="DO49" s="115"/>
      <c r="DP49" s="115"/>
      <c r="DQ49" s="115"/>
      <c r="DR49" s="115"/>
      <c r="DS49" s="115"/>
      <c r="DT49" s="115"/>
      <c r="DU49" s="115"/>
      <c r="DV49" s="115"/>
      <c r="DW49" s="115"/>
      <c r="DX49" s="115"/>
      <c r="DY49" s="115"/>
      <c r="DZ49" s="115"/>
      <c r="EA49" s="115"/>
      <c r="EB49" s="115"/>
      <c r="EC49" s="115"/>
      <c r="ED49" s="115"/>
      <c r="EE49" s="115"/>
    </row>
    <row r="50" spans="1:135" s="24" customFormat="1" ht="28.5" customHeight="1">
      <c r="A50" s="119" t="s">
        <v>227</v>
      </c>
      <c r="B50" s="194"/>
      <c r="C50" s="44"/>
      <c r="D50" s="44"/>
      <c r="E50" s="44"/>
      <c r="F50" s="44"/>
      <c r="G50" s="41">
        <v>0</v>
      </c>
      <c r="H50" s="41">
        <v>120</v>
      </c>
      <c r="I50" s="41">
        <v>0</v>
      </c>
      <c r="J50" s="41">
        <v>0</v>
      </c>
      <c r="K50" s="43">
        <f t="shared" si="6"/>
        <v>120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  <c r="AR50" s="115"/>
      <c r="AS50" s="115"/>
      <c r="AT50" s="115"/>
      <c r="AU50" s="115"/>
      <c r="AV50" s="115"/>
      <c r="AW50" s="115"/>
      <c r="AX50" s="115"/>
      <c r="AY50" s="115"/>
      <c r="AZ50" s="115"/>
      <c r="BA50" s="115"/>
      <c r="BB50" s="115"/>
      <c r="BC50" s="115"/>
      <c r="BD50" s="115"/>
      <c r="BE50" s="115"/>
      <c r="BF50" s="115"/>
      <c r="BG50" s="115"/>
      <c r="BH50" s="115"/>
      <c r="BI50" s="115"/>
      <c r="BJ50" s="115"/>
      <c r="BK50" s="115"/>
      <c r="BL50" s="115"/>
      <c r="BM50" s="115"/>
      <c r="BN50" s="115"/>
      <c r="BO50" s="115"/>
      <c r="BP50" s="115"/>
      <c r="BQ50" s="115"/>
      <c r="BR50" s="115"/>
      <c r="BS50" s="115"/>
      <c r="BT50" s="115"/>
      <c r="BU50" s="115"/>
      <c r="BV50" s="115"/>
      <c r="BW50" s="115"/>
      <c r="BX50" s="115"/>
      <c r="BY50" s="115"/>
      <c r="BZ50" s="115"/>
      <c r="CA50" s="115"/>
      <c r="CB50" s="115"/>
      <c r="CC50" s="115"/>
      <c r="CD50" s="115"/>
      <c r="CE50" s="115"/>
      <c r="CF50" s="115"/>
      <c r="CG50" s="115"/>
      <c r="CH50" s="115"/>
      <c r="CI50" s="115"/>
      <c r="CJ50" s="115"/>
      <c r="CK50" s="115"/>
      <c r="CL50" s="115"/>
      <c r="CM50" s="115"/>
      <c r="CN50" s="115"/>
      <c r="CO50" s="115"/>
      <c r="CP50" s="115"/>
      <c r="CQ50" s="115"/>
      <c r="CR50" s="115"/>
      <c r="CS50" s="115"/>
      <c r="CT50" s="115"/>
      <c r="CU50" s="115"/>
      <c r="CV50" s="115"/>
      <c r="CW50" s="115"/>
      <c r="CX50" s="115"/>
      <c r="CY50" s="115"/>
      <c r="CZ50" s="115"/>
      <c r="DA50" s="115"/>
      <c r="DB50" s="115"/>
      <c r="DC50" s="115"/>
      <c r="DD50" s="115"/>
      <c r="DE50" s="115"/>
      <c r="DF50" s="115"/>
      <c r="DG50" s="115"/>
      <c r="DH50" s="115"/>
      <c r="DI50" s="115"/>
      <c r="DJ50" s="115"/>
      <c r="DK50" s="115"/>
      <c r="DL50" s="115"/>
      <c r="DM50" s="115"/>
      <c r="DN50" s="115"/>
      <c r="DO50" s="115"/>
      <c r="DP50" s="115"/>
      <c r="DQ50" s="115"/>
      <c r="DR50" s="115"/>
      <c r="DS50" s="115"/>
      <c r="DT50" s="115"/>
      <c r="DU50" s="115"/>
      <c r="DV50" s="115"/>
      <c r="DW50" s="115"/>
      <c r="DX50" s="115"/>
      <c r="DY50" s="115"/>
      <c r="DZ50" s="115"/>
      <c r="EA50" s="115"/>
      <c r="EB50" s="115"/>
      <c r="EC50" s="115"/>
      <c r="ED50" s="115"/>
      <c r="EE50" s="115"/>
    </row>
    <row r="51" spans="1:135" s="24" customFormat="1" ht="48">
      <c r="A51" s="113" t="s">
        <v>164</v>
      </c>
      <c r="B51" s="194"/>
      <c r="C51" s="114"/>
      <c r="D51" s="114"/>
      <c r="E51" s="114"/>
      <c r="F51" s="114"/>
      <c r="G51" s="43">
        <f>G52+G78</f>
        <v>0</v>
      </c>
      <c r="H51" s="43">
        <f>H52+H78</f>
        <v>11510.66</v>
      </c>
      <c r="I51" s="43">
        <f>I52+I78</f>
        <v>0</v>
      </c>
      <c r="J51" s="43">
        <f>J52+J78</f>
        <v>0</v>
      </c>
      <c r="K51" s="43">
        <f>K52+K78</f>
        <v>11510.66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  <c r="AR51" s="115"/>
      <c r="AS51" s="115"/>
      <c r="AT51" s="115"/>
      <c r="AU51" s="115"/>
      <c r="AV51" s="115"/>
      <c r="AW51" s="115"/>
      <c r="AX51" s="115"/>
      <c r="AY51" s="115"/>
      <c r="AZ51" s="115"/>
      <c r="BA51" s="115"/>
      <c r="BB51" s="115"/>
      <c r="BC51" s="115"/>
      <c r="BD51" s="115"/>
      <c r="BE51" s="115"/>
      <c r="BF51" s="115"/>
      <c r="BG51" s="115"/>
      <c r="BH51" s="115"/>
      <c r="BI51" s="115"/>
      <c r="BJ51" s="115"/>
      <c r="BK51" s="115"/>
      <c r="BL51" s="115"/>
      <c r="BM51" s="115"/>
      <c r="BN51" s="115"/>
      <c r="BO51" s="115"/>
      <c r="BP51" s="115"/>
      <c r="BQ51" s="115"/>
      <c r="BR51" s="115"/>
      <c r="BS51" s="115"/>
      <c r="BT51" s="115"/>
      <c r="BU51" s="115"/>
      <c r="BV51" s="115"/>
      <c r="BW51" s="115"/>
      <c r="BX51" s="115"/>
      <c r="BY51" s="115"/>
      <c r="BZ51" s="115"/>
      <c r="CA51" s="115"/>
      <c r="CB51" s="115"/>
      <c r="CC51" s="115"/>
      <c r="CD51" s="115"/>
      <c r="CE51" s="115"/>
      <c r="CF51" s="115"/>
      <c r="CG51" s="115"/>
      <c r="CH51" s="115"/>
      <c r="CI51" s="115"/>
      <c r="CJ51" s="115"/>
      <c r="CK51" s="115"/>
      <c r="CL51" s="115"/>
      <c r="CM51" s="115"/>
      <c r="CN51" s="115"/>
      <c r="CO51" s="115"/>
      <c r="CP51" s="115"/>
      <c r="CQ51" s="115"/>
      <c r="CR51" s="115"/>
      <c r="CS51" s="115"/>
      <c r="CT51" s="115"/>
      <c r="CU51" s="115"/>
      <c r="CV51" s="115"/>
      <c r="CW51" s="115"/>
      <c r="CX51" s="115"/>
      <c r="CY51" s="115"/>
      <c r="CZ51" s="115"/>
      <c r="DA51" s="115"/>
      <c r="DB51" s="115"/>
      <c r="DC51" s="115"/>
      <c r="DD51" s="115"/>
      <c r="DE51" s="115"/>
      <c r="DF51" s="115"/>
      <c r="DG51" s="115"/>
      <c r="DH51" s="115"/>
      <c r="DI51" s="115"/>
      <c r="DJ51" s="115"/>
      <c r="DK51" s="115"/>
      <c r="DL51" s="115"/>
      <c r="DM51" s="115"/>
      <c r="DN51" s="115"/>
      <c r="DO51" s="115"/>
      <c r="DP51" s="115"/>
      <c r="DQ51" s="115"/>
      <c r="DR51" s="115"/>
      <c r="DS51" s="115"/>
      <c r="DT51" s="115"/>
      <c r="DU51" s="115"/>
      <c r="DV51" s="115"/>
      <c r="DW51" s="115"/>
      <c r="DX51" s="115"/>
      <c r="DY51" s="115"/>
      <c r="DZ51" s="115"/>
      <c r="EA51" s="115"/>
      <c r="EB51" s="115"/>
      <c r="EC51" s="115"/>
      <c r="ED51" s="115"/>
      <c r="EE51" s="115"/>
    </row>
    <row r="52" spans="1:135" s="24" customFormat="1">
      <c r="A52" s="117" t="s">
        <v>199</v>
      </c>
      <c r="B52" s="194"/>
      <c r="C52" s="44" t="s">
        <v>53</v>
      </c>
      <c r="D52" s="44" t="s">
        <v>54</v>
      </c>
      <c r="E52" s="44" t="s">
        <v>187</v>
      </c>
      <c r="F52" s="44" t="s">
        <v>160</v>
      </c>
      <c r="G52" s="29">
        <v>0</v>
      </c>
      <c r="H52" s="118">
        <f>SUM(H53:H77)</f>
        <v>10359.6</v>
      </c>
      <c r="I52" s="43">
        <v>0</v>
      </c>
      <c r="J52" s="43">
        <v>0</v>
      </c>
      <c r="K52" s="43">
        <f t="shared" si="6"/>
        <v>10359.6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  <c r="AR52" s="115"/>
      <c r="AS52" s="115"/>
      <c r="AT52" s="115"/>
      <c r="AU52" s="115"/>
      <c r="AV52" s="115"/>
      <c r="AW52" s="115"/>
      <c r="AX52" s="115"/>
      <c r="AY52" s="115"/>
      <c r="AZ52" s="115"/>
      <c r="BA52" s="115"/>
      <c r="BB52" s="115"/>
      <c r="BC52" s="115"/>
      <c r="BD52" s="115"/>
      <c r="BE52" s="115"/>
      <c r="BF52" s="115"/>
      <c r="BG52" s="115"/>
      <c r="BH52" s="115"/>
      <c r="BI52" s="115"/>
      <c r="BJ52" s="115"/>
      <c r="BK52" s="115"/>
      <c r="BL52" s="115"/>
      <c r="BM52" s="115"/>
      <c r="BN52" s="115"/>
      <c r="BO52" s="115"/>
      <c r="BP52" s="115"/>
      <c r="BQ52" s="115"/>
      <c r="BR52" s="115"/>
      <c r="BS52" s="115"/>
      <c r="BT52" s="115"/>
      <c r="BU52" s="115"/>
      <c r="BV52" s="115"/>
      <c r="BW52" s="115"/>
      <c r="BX52" s="115"/>
      <c r="BY52" s="115"/>
      <c r="BZ52" s="115"/>
      <c r="CA52" s="115"/>
      <c r="CB52" s="115"/>
      <c r="CC52" s="115"/>
      <c r="CD52" s="115"/>
      <c r="CE52" s="115"/>
      <c r="CF52" s="115"/>
      <c r="CG52" s="115"/>
      <c r="CH52" s="115"/>
      <c r="CI52" s="115"/>
      <c r="CJ52" s="115"/>
      <c r="CK52" s="115"/>
      <c r="CL52" s="115"/>
      <c r="CM52" s="115"/>
      <c r="CN52" s="115"/>
      <c r="CO52" s="115"/>
      <c r="CP52" s="115"/>
      <c r="CQ52" s="115"/>
      <c r="CR52" s="115"/>
      <c r="CS52" s="115"/>
      <c r="CT52" s="115"/>
      <c r="CU52" s="115"/>
      <c r="CV52" s="115"/>
      <c r="CW52" s="115"/>
      <c r="CX52" s="115"/>
      <c r="CY52" s="115"/>
      <c r="CZ52" s="115"/>
      <c r="DA52" s="115"/>
      <c r="DB52" s="115"/>
      <c r="DC52" s="115"/>
      <c r="DD52" s="115"/>
      <c r="DE52" s="115"/>
      <c r="DF52" s="115"/>
      <c r="DG52" s="115"/>
      <c r="DH52" s="115"/>
      <c r="DI52" s="115"/>
      <c r="DJ52" s="115"/>
      <c r="DK52" s="115"/>
      <c r="DL52" s="115"/>
      <c r="DM52" s="115"/>
      <c r="DN52" s="115"/>
      <c r="DO52" s="115"/>
      <c r="DP52" s="115"/>
      <c r="DQ52" s="115"/>
      <c r="DR52" s="115"/>
      <c r="DS52" s="115"/>
      <c r="DT52" s="115"/>
      <c r="DU52" s="115"/>
      <c r="DV52" s="115"/>
      <c r="DW52" s="115"/>
      <c r="DX52" s="115"/>
      <c r="DY52" s="115"/>
      <c r="DZ52" s="115"/>
      <c r="EA52" s="115"/>
      <c r="EB52" s="115"/>
      <c r="EC52" s="115"/>
      <c r="ED52" s="115"/>
      <c r="EE52" s="115"/>
    </row>
    <row r="53" spans="1:135" s="24" customFormat="1" ht="24">
      <c r="A53" s="120" t="s">
        <v>198</v>
      </c>
      <c r="B53" s="194"/>
      <c r="C53" s="44"/>
      <c r="D53" s="44"/>
      <c r="E53" s="44"/>
      <c r="F53" s="44"/>
      <c r="G53" s="64"/>
      <c r="H53" s="121">
        <v>486</v>
      </c>
      <c r="I53" s="116"/>
      <c r="J53" s="29"/>
      <c r="K53" s="29"/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  <c r="AR53" s="115"/>
      <c r="AS53" s="115"/>
      <c r="AT53" s="115"/>
      <c r="AU53" s="115"/>
      <c r="AV53" s="115"/>
      <c r="AW53" s="115"/>
      <c r="AX53" s="115"/>
      <c r="AY53" s="115"/>
      <c r="AZ53" s="115"/>
      <c r="BA53" s="115"/>
      <c r="BB53" s="115"/>
      <c r="BC53" s="115"/>
      <c r="BD53" s="115"/>
      <c r="BE53" s="115"/>
      <c r="BF53" s="115"/>
      <c r="BG53" s="115"/>
      <c r="BH53" s="115"/>
      <c r="BI53" s="115"/>
      <c r="BJ53" s="115"/>
      <c r="BK53" s="115"/>
      <c r="BL53" s="115"/>
      <c r="BM53" s="115"/>
      <c r="BN53" s="115"/>
      <c r="BO53" s="115"/>
      <c r="BP53" s="115"/>
      <c r="BQ53" s="115"/>
      <c r="BR53" s="115"/>
      <c r="BS53" s="115"/>
      <c r="BT53" s="115"/>
      <c r="BU53" s="115"/>
      <c r="BV53" s="115"/>
      <c r="BW53" s="115"/>
      <c r="BX53" s="115"/>
      <c r="BY53" s="115"/>
      <c r="BZ53" s="115"/>
      <c r="CA53" s="115"/>
      <c r="CB53" s="115"/>
      <c r="CC53" s="115"/>
      <c r="CD53" s="115"/>
      <c r="CE53" s="115"/>
      <c r="CF53" s="115"/>
      <c r="CG53" s="115"/>
      <c r="CH53" s="115"/>
      <c r="CI53" s="115"/>
      <c r="CJ53" s="115"/>
      <c r="CK53" s="115"/>
      <c r="CL53" s="115"/>
      <c r="CM53" s="115"/>
      <c r="CN53" s="115"/>
      <c r="CO53" s="115"/>
      <c r="CP53" s="115"/>
      <c r="CQ53" s="115"/>
      <c r="CR53" s="115"/>
      <c r="CS53" s="115"/>
      <c r="CT53" s="115"/>
      <c r="CU53" s="115"/>
      <c r="CV53" s="115"/>
      <c r="CW53" s="115"/>
      <c r="CX53" s="115"/>
      <c r="CY53" s="115"/>
      <c r="CZ53" s="115"/>
      <c r="DA53" s="115"/>
      <c r="DB53" s="115"/>
      <c r="DC53" s="115"/>
      <c r="DD53" s="115"/>
      <c r="DE53" s="115"/>
      <c r="DF53" s="115"/>
      <c r="DG53" s="115"/>
      <c r="DH53" s="115"/>
      <c r="DI53" s="115"/>
      <c r="DJ53" s="115"/>
      <c r="DK53" s="115"/>
      <c r="DL53" s="115"/>
      <c r="DM53" s="115"/>
      <c r="DN53" s="115"/>
      <c r="DO53" s="115"/>
      <c r="DP53" s="115"/>
      <c r="DQ53" s="115"/>
      <c r="DR53" s="115"/>
      <c r="DS53" s="115"/>
      <c r="DT53" s="115"/>
      <c r="DU53" s="115"/>
      <c r="DV53" s="115"/>
      <c r="DW53" s="115"/>
      <c r="DX53" s="115"/>
      <c r="DY53" s="115"/>
      <c r="DZ53" s="115"/>
      <c r="EA53" s="115"/>
      <c r="EB53" s="115"/>
      <c r="EC53" s="115"/>
      <c r="ED53" s="115"/>
      <c r="EE53" s="115"/>
    </row>
    <row r="54" spans="1:135" s="24" customFormat="1" ht="24">
      <c r="A54" s="120" t="s">
        <v>200</v>
      </c>
      <c r="B54" s="194"/>
      <c r="C54" s="44"/>
      <c r="D54" s="44"/>
      <c r="E54" s="44"/>
      <c r="F54" s="44"/>
      <c r="G54" s="64"/>
      <c r="H54" s="121">
        <v>534</v>
      </c>
      <c r="I54" s="116"/>
      <c r="J54" s="29"/>
      <c r="K54" s="29"/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  <c r="AR54" s="115"/>
      <c r="AS54" s="115"/>
      <c r="AT54" s="115"/>
      <c r="AU54" s="115"/>
      <c r="AV54" s="115"/>
      <c r="AW54" s="115"/>
      <c r="AX54" s="115"/>
      <c r="AY54" s="115"/>
      <c r="AZ54" s="115"/>
      <c r="BA54" s="115"/>
      <c r="BB54" s="115"/>
      <c r="BC54" s="115"/>
      <c r="BD54" s="115"/>
      <c r="BE54" s="115"/>
      <c r="BF54" s="115"/>
      <c r="BG54" s="115"/>
      <c r="BH54" s="115"/>
      <c r="BI54" s="115"/>
      <c r="BJ54" s="115"/>
      <c r="BK54" s="115"/>
      <c r="BL54" s="115"/>
      <c r="BM54" s="115"/>
      <c r="BN54" s="115"/>
      <c r="BO54" s="115"/>
      <c r="BP54" s="115"/>
      <c r="BQ54" s="115"/>
      <c r="BR54" s="115"/>
      <c r="BS54" s="115"/>
      <c r="BT54" s="115"/>
      <c r="BU54" s="115"/>
      <c r="BV54" s="115"/>
      <c r="BW54" s="115"/>
      <c r="BX54" s="115"/>
      <c r="BY54" s="115"/>
      <c r="BZ54" s="115"/>
      <c r="CA54" s="115"/>
      <c r="CB54" s="115"/>
      <c r="CC54" s="115"/>
      <c r="CD54" s="115"/>
      <c r="CE54" s="115"/>
      <c r="CF54" s="115"/>
      <c r="CG54" s="115"/>
      <c r="CH54" s="115"/>
      <c r="CI54" s="115"/>
      <c r="CJ54" s="115"/>
      <c r="CK54" s="115"/>
      <c r="CL54" s="115"/>
      <c r="CM54" s="115"/>
      <c r="CN54" s="115"/>
      <c r="CO54" s="115"/>
      <c r="CP54" s="115"/>
      <c r="CQ54" s="115"/>
      <c r="CR54" s="115"/>
      <c r="CS54" s="115"/>
      <c r="CT54" s="115"/>
      <c r="CU54" s="115"/>
      <c r="CV54" s="115"/>
      <c r="CW54" s="115"/>
      <c r="CX54" s="115"/>
      <c r="CY54" s="115"/>
      <c r="CZ54" s="115"/>
      <c r="DA54" s="115"/>
      <c r="DB54" s="115"/>
      <c r="DC54" s="115"/>
      <c r="DD54" s="115"/>
      <c r="DE54" s="115"/>
      <c r="DF54" s="115"/>
      <c r="DG54" s="115"/>
      <c r="DH54" s="115"/>
      <c r="DI54" s="115"/>
      <c r="DJ54" s="115"/>
      <c r="DK54" s="115"/>
      <c r="DL54" s="115"/>
      <c r="DM54" s="115"/>
      <c r="DN54" s="115"/>
      <c r="DO54" s="115"/>
      <c r="DP54" s="115"/>
      <c r="DQ54" s="115"/>
      <c r="DR54" s="115"/>
      <c r="DS54" s="115"/>
      <c r="DT54" s="115"/>
      <c r="DU54" s="115"/>
      <c r="DV54" s="115"/>
      <c r="DW54" s="115"/>
      <c r="DX54" s="115"/>
      <c r="DY54" s="115"/>
      <c r="DZ54" s="115"/>
      <c r="EA54" s="115"/>
      <c r="EB54" s="115"/>
      <c r="EC54" s="115"/>
      <c r="ED54" s="115"/>
      <c r="EE54" s="115"/>
    </row>
    <row r="55" spans="1:135" s="24" customFormat="1" ht="24">
      <c r="A55" s="120" t="s">
        <v>201</v>
      </c>
      <c r="B55" s="194"/>
      <c r="C55" s="44"/>
      <c r="D55" s="44"/>
      <c r="E55" s="44"/>
      <c r="F55" s="44"/>
      <c r="G55" s="64"/>
      <c r="H55" s="121">
        <v>488.3</v>
      </c>
      <c r="I55" s="116"/>
      <c r="J55" s="29"/>
      <c r="K55" s="29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  <c r="AR55" s="115"/>
      <c r="AS55" s="115"/>
      <c r="AT55" s="115"/>
      <c r="AU55" s="115"/>
      <c r="AV55" s="115"/>
      <c r="AW55" s="115"/>
      <c r="AX55" s="115"/>
      <c r="AY55" s="115"/>
      <c r="AZ55" s="115"/>
      <c r="BA55" s="115"/>
      <c r="BB55" s="115"/>
      <c r="BC55" s="115"/>
      <c r="BD55" s="115"/>
      <c r="BE55" s="115"/>
      <c r="BF55" s="115"/>
      <c r="BG55" s="115"/>
      <c r="BH55" s="115"/>
      <c r="BI55" s="115"/>
      <c r="BJ55" s="115"/>
      <c r="BK55" s="115"/>
      <c r="BL55" s="115"/>
      <c r="BM55" s="115"/>
      <c r="BN55" s="115"/>
      <c r="BO55" s="115"/>
      <c r="BP55" s="115"/>
      <c r="BQ55" s="115"/>
      <c r="BR55" s="115"/>
      <c r="BS55" s="115"/>
      <c r="BT55" s="115"/>
      <c r="BU55" s="115"/>
      <c r="BV55" s="115"/>
      <c r="BW55" s="115"/>
      <c r="BX55" s="115"/>
      <c r="BY55" s="115"/>
      <c r="BZ55" s="115"/>
      <c r="CA55" s="115"/>
      <c r="CB55" s="115"/>
      <c r="CC55" s="115"/>
      <c r="CD55" s="115"/>
      <c r="CE55" s="115"/>
      <c r="CF55" s="115"/>
      <c r="CG55" s="115"/>
      <c r="CH55" s="115"/>
      <c r="CI55" s="115"/>
      <c r="CJ55" s="115"/>
      <c r="CK55" s="115"/>
      <c r="CL55" s="115"/>
      <c r="CM55" s="115"/>
      <c r="CN55" s="115"/>
      <c r="CO55" s="115"/>
      <c r="CP55" s="115"/>
      <c r="CQ55" s="115"/>
      <c r="CR55" s="115"/>
      <c r="CS55" s="115"/>
      <c r="CT55" s="115"/>
      <c r="CU55" s="115"/>
      <c r="CV55" s="115"/>
      <c r="CW55" s="115"/>
      <c r="CX55" s="115"/>
      <c r="CY55" s="115"/>
      <c r="CZ55" s="115"/>
      <c r="DA55" s="115"/>
      <c r="DB55" s="115"/>
      <c r="DC55" s="115"/>
      <c r="DD55" s="115"/>
      <c r="DE55" s="115"/>
      <c r="DF55" s="115"/>
      <c r="DG55" s="115"/>
      <c r="DH55" s="115"/>
      <c r="DI55" s="115"/>
      <c r="DJ55" s="115"/>
      <c r="DK55" s="115"/>
      <c r="DL55" s="115"/>
      <c r="DM55" s="115"/>
      <c r="DN55" s="115"/>
      <c r="DO55" s="115"/>
      <c r="DP55" s="115"/>
      <c r="DQ55" s="115"/>
      <c r="DR55" s="115"/>
      <c r="DS55" s="115"/>
      <c r="DT55" s="115"/>
      <c r="DU55" s="115"/>
      <c r="DV55" s="115"/>
      <c r="DW55" s="115"/>
      <c r="DX55" s="115"/>
      <c r="DY55" s="115"/>
      <c r="DZ55" s="115"/>
      <c r="EA55" s="115"/>
      <c r="EB55" s="115"/>
      <c r="EC55" s="115"/>
      <c r="ED55" s="115"/>
      <c r="EE55" s="115"/>
    </row>
    <row r="56" spans="1:135" s="24" customFormat="1" ht="24">
      <c r="A56" s="120" t="s">
        <v>202</v>
      </c>
      <c r="B56" s="194"/>
      <c r="C56" s="44"/>
      <c r="D56" s="44"/>
      <c r="E56" s="44"/>
      <c r="F56" s="44"/>
      <c r="G56" s="64"/>
      <c r="H56" s="121">
        <v>351</v>
      </c>
      <c r="I56" s="116"/>
      <c r="J56" s="29"/>
      <c r="K56" s="29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  <c r="AR56" s="115"/>
      <c r="AS56" s="115"/>
      <c r="AT56" s="115"/>
      <c r="AU56" s="115"/>
      <c r="AV56" s="115"/>
      <c r="AW56" s="115"/>
      <c r="AX56" s="115"/>
      <c r="AY56" s="115"/>
      <c r="AZ56" s="115"/>
      <c r="BA56" s="115"/>
      <c r="BB56" s="115"/>
      <c r="BC56" s="115"/>
      <c r="BD56" s="115"/>
      <c r="BE56" s="115"/>
      <c r="BF56" s="115"/>
      <c r="BG56" s="115"/>
      <c r="BH56" s="115"/>
      <c r="BI56" s="115"/>
      <c r="BJ56" s="115"/>
      <c r="BK56" s="115"/>
      <c r="BL56" s="115"/>
      <c r="BM56" s="115"/>
      <c r="BN56" s="115"/>
      <c r="BO56" s="115"/>
      <c r="BP56" s="115"/>
      <c r="BQ56" s="115"/>
      <c r="BR56" s="115"/>
      <c r="BS56" s="115"/>
      <c r="BT56" s="115"/>
      <c r="BU56" s="115"/>
      <c r="BV56" s="115"/>
      <c r="BW56" s="115"/>
      <c r="BX56" s="115"/>
      <c r="BY56" s="115"/>
      <c r="BZ56" s="115"/>
      <c r="CA56" s="115"/>
      <c r="CB56" s="115"/>
      <c r="CC56" s="115"/>
      <c r="CD56" s="115"/>
      <c r="CE56" s="115"/>
      <c r="CF56" s="115"/>
      <c r="CG56" s="115"/>
      <c r="CH56" s="115"/>
      <c r="CI56" s="115"/>
      <c r="CJ56" s="115"/>
      <c r="CK56" s="115"/>
      <c r="CL56" s="115"/>
      <c r="CM56" s="115"/>
      <c r="CN56" s="115"/>
      <c r="CO56" s="115"/>
      <c r="CP56" s="115"/>
      <c r="CQ56" s="115"/>
      <c r="CR56" s="115"/>
      <c r="CS56" s="115"/>
      <c r="CT56" s="115"/>
      <c r="CU56" s="115"/>
      <c r="CV56" s="115"/>
      <c r="CW56" s="115"/>
      <c r="CX56" s="115"/>
      <c r="CY56" s="115"/>
      <c r="CZ56" s="115"/>
      <c r="DA56" s="115"/>
      <c r="DB56" s="115"/>
      <c r="DC56" s="115"/>
      <c r="DD56" s="115"/>
      <c r="DE56" s="115"/>
      <c r="DF56" s="115"/>
      <c r="DG56" s="115"/>
      <c r="DH56" s="115"/>
      <c r="DI56" s="115"/>
      <c r="DJ56" s="115"/>
      <c r="DK56" s="115"/>
      <c r="DL56" s="115"/>
      <c r="DM56" s="115"/>
      <c r="DN56" s="115"/>
      <c r="DO56" s="115"/>
      <c r="DP56" s="115"/>
      <c r="DQ56" s="115"/>
      <c r="DR56" s="115"/>
      <c r="DS56" s="115"/>
      <c r="DT56" s="115"/>
      <c r="DU56" s="115"/>
      <c r="DV56" s="115"/>
      <c r="DW56" s="115"/>
      <c r="DX56" s="115"/>
      <c r="DY56" s="115"/>
      <c r="DZ56" s="115"/>
      <c r="EA56" s="115"/>
      <c r="EB56" s="115"/>
      <c r="EC56" s="115"/>
      <c r="ED56" s="115"/>
      <c r="EE56" s="115"/>
    </row>
    <row r="57" spans="1:135" s="24" customFormat="1" ht="24">
      <c r="A57" s="120" t="s">
        <v>203</v>
      </c>
      <c r="B57" s="194"/>
      <c r="C57" s="44"/>
      <c r="D57" s="44"/>
      <c r="E57" s="44"/>
      <c r="F57" s="44"/>
      <c r="G57" s="64"/>
      <c r="H57" s="121">
        <v>409.5</v>
      </c>
      <c r="I57" s="116"/>
      <c r="J57" s="29"/>
      <c r="K57" s="29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115"/>
      <c r="AI57" s="115"/>
      <c r="AJ57" s="115"/>
      <c r="AK57" s="115"/>
      <c r="AL57" s="115"/>
      <c r="AM57" s="115"/>
      <c r="AN57" s="115"/>
      <c r="AO57" s="115"/>
      <c r="AP57" s="115"/>
      <c r="AQ57" s="115"/>
      <c r="AR57" s="115"/>
      <c r="AS57" s="115"/>
      <c r="AT57" s="115"/>
      <c r="AU57" s="115"/>
      <c r="AV57" s="115"/>
      <c r="AW57" s="115"/>
      <c r="AX57" s="115"/>
      <c r="AY57" s="115"/>
      <c r="AZ57" s="115"/>
      <c r="BA57" s="115"/>
      <c r="BB57" s="115"/>
      <c r="BC57" s="115"/>
      <c r="BD57" s="115"/>
      <c r="BE57" s="115"/>
      <c r="BF57" s="115"/>
      <c r="BG57" s="115"/>
      <c r="BH57" s="115"/>
      <c r="BI57" s="115"/>
      <c r="BJ57" s="115"/>
      <c r="BK57" s="115"/>
      <c r="BL57" s="115"/>
      <c r="BM57" s="115"/>
      <c r="BN57" s="115"/>
      <c r="BO57" s="115"/>
      <c r="BP57" s="115"/>
      <c r="BQ57" s="115"/>
      <c r="BR57" s="115"/>
      <c r="BS57" s="115"/>
      <c r="BT57" s="115"/>
      <c r="BU57" s="115"/>
      <c r="BV57" s="115"/>
      <c r="BW57" s="115"/>
      <c r="BX57" s="115"/>
      <c r="BY57" s="115"/>
      <c r="BZ57" s="115"/>
      <c r="CA57" s="115"/>
      <c r="CB57" s="115"/>
      <c r="CC57" s="115"/>
      <c r="CD57" s="115"/>
      <c r="CE57" s="115"/>
      <c r="CF57" s="115"/>
      <c r="CG57" s="115"/>
      <c r="CH57" s="115"/>
      <c r="CI57" s="115"/>
      <c r="CJ57" s="115"/>
      <c r="CK57" s="115"/>
      <c r="CL57" s="115"/>
      <c r="CM57" s="115"/>
      <c r="CN57" s="115"/>
      <c r="CO57" s="115"/>
      <c r="CP57" s="115"/>
      <c r="CQ57" s="115"/>
      <c r="CR57" s="115"/>
      <c r="CS57" s="115"/>
      <c r="CT57" s="115"/>
      <c r="CU57" s="115"/>
      <c r="CV57" s="115"/>
      <c r="CW57" s="115"/>
      <c r="CX57" s="115"/>
      <c r="CY57" s="115"/>
      <c r="CZ57" s="115"/>
      <c r="DA57" s="115"/>
      <c r="DB57" s="115"/>
      <c r="DC57" s="115"/>
      <c r="DD57" s="115"/>
      <c r="DE57" s="115"/>
      <c r="DF57" s="115"/>
      <c r="DG57" s="115"/>
      <c r="DH57" s="115"/>
      <c r="DI57" s="115"/>
      <c r="DJ57" s="115"/>
      <c r="DK57" s="115"/>
      <c r="DL57" s="115"/>
      <c r="DM57" s="115"/>
      <c r="DN57" s="115"/>
      <c r="DO57" s="115"/>
      <c r="DP57" s="115"/>
      <c r="DQ57" s="115"/>
      <c r="DR57" s="115"/>
      <c r="DS57" s="115"/>
      <c r="DT57" s="115"/>
      <c r="DU57" s="115"/>
      <c r="DV57" s="115"/>
      <c r="DW57" s="115"/>
      <c r="DX57" s="115"/>
      <c r="DY57" s="115"/>
      <c r="DZ57" s="115"/>
      <c r="EA57" s="115"/>
      <c r="EB57" s="115"/>
      <c r="EC57" s="115"/>
      <c r="ED57" s="115"/>
      <c r="EE57" s="115"/>
    </row>
    <row r="58" spans="1:135" s="24" customFormat="1" ht="24">
      <c r="A58" s="120" t="s">
        <v>204</v>
      </c>
      <c r="B58" s="194"/>
      <c r="C58" s="44"/>
      <c r="D58" s="44"/>
      <c r="E58" s="44"/>
      <c r="F58" s="44"/>
      <c r="G58" s="64"/>
      <c r="H58" s="121">
        <v>427.5</v>
      </c>
      <c r="I58" s="116"/>
      <c r="J58" s="29"/>
      <c r="K58" s="29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115"/>
      <c r="BD58" s="115"/>
      <c r="BE58" s="115"/>
      <c r="BF58" s="115"/>
      <c r="BG58" s="115"/>
      <c r="BH58" s="115"/>
      <c r="BI58" s="115"/>
      <c r="BJ58" s="115"/>
      <c r="BK58" s="115"/>
      <c r="BL58" s="115"/>
      <c r="BM58" s="115"/>
      <c r="BN58" s="115"/>
      <c r="BO58" s="115"/>
      <c r="BP58" s="115"/>
      <c r="BQ58" s="115"/>
      <c r="BR58" s="115"/>
      <c r="BS58" s="115"/>
      <c r="BT58" s="115"/>
      <c r="BU58" s="115"/>
      <c r="BV58" s="115"/>
      <c r="BW58" s="115"/>
      <c r="BX58" s="115"/>
      <c r="BY58" s="115"/>
      <c r="BZ58" s="115"/>
      <c r="CA58" s="115"/>
      <c r="CB58" s="115"/>
      <c r="CC58" s="115"/>
      <c r="CD58" s="115"/>
      <c r="CE58" s="115"/>
      <c r="CF58" s="115"/>
      <c r="CG58" s="115"/>
      <c r="CH58" s="115"/>
      <c r="CI58" s="115"/>
      <c r="CJ58" s="115"/>
      <c r="CK58" s="115"/>
      <c r="CL58" s="115"/>
      <c r="CM58" s="115"/>
      <c r="CN58" s="115"/>
      <c r="CO58" s="115"/>
      <c r="CP58" s="115"/>
      <c r="CQ58" s="115"/>
      <c r="CR58" s="115"/>
      <c r="CS58" s="115"/>
      <c r="CT58" s="115"/>
      <c r="CU58" s="115"/>
      <c r="CV58" s="115"/>
      <c r="CW58" s="115"/>
      <c r="CX58" s="115"/>
      <c r="CY58" s="115"/>
      <c r="CZ58" s="115"/>
      <c r="DA58" s="115"/>
      <c r="DB58" s="115"/>
      <c r="DC58" s="115"/>
      <c r="DD58" s="115"/>
      <c r="DE58" s="115"/>
      <c r="DF58" s="115"/>
      <c r="DG58" s="115"/>
      <c r="DH58" s="115"/>
      <c r="DI58" s="115"/>
      <c r="DJ58" s="115"/>
      <c r="DK58" s="115"/>
      <c r="DL58" s="115"/>
      <c r="DM58" s="115"/>
      <c r="DN58" s="115"/>
      <c r="DO58" s="115"/>
      <c r="DP58" s="115"/>
      <c r="DQ58" s="115"/>
      <c r="DR58" s="115"/>
      <c r="DS58" s="115"/>
      <c r="DT58" s="115"/>
      <c r="DU58" s="115"/>
      <c r="DV58" s="115"/>
      <c r="DW58" s="115"/>
      <c r="DX58" s="115"/>
      <c r="DY58" s="115"/>
      <c r="DZ58" s="115"/>
      <c r="EA58" s="115"/>
      <c r="EB58" s="115"/>
      <c r="EC58" s="115"/>
      <c r="ED58" s="115"/>
      <c r="EE58" s="115"/>
    </row>
    <row r="59" spans="1:135" s="24" customFormat="1" ht="24">
      <c r="A59" s="120" t="s">
        <v>205</v>
      </c>
      <c r="B59" s="194"/>
      <c r="C59" s="44"/>
      <c r="D59" s="44"/>
      <c r="E59" s="44"/>
      <c r="F59" s="44"/>
      <c r="G59" s="64"/>
      <c r="H59" s="121">
        <v>427.5</v>
      </c>
      <c r="I59" s="116"/>
      <c r="J59" s="29"/>
      <c r="K59" s="29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115"/>
      <c r="AI59" s="115"/>
      <c r="AJ59" s="115"/>
      <c r="AK59" s="115"/>
      <c r="AL59" s="115"/>
      <c r="AM59" s="115"/>
      <c r="AN59" s="115"/>
      <c r="AO59" s="115"/>
      <c r="AP59" s="115"/>
      <c r="AQ59" s="115"/>
      <c r="AR59" s="115"/>
      <c r="AS59" s="115"/>
      <c r="AT59" s="115"/>
      <c r="AU59" s="115"/>
      <c r="AV59" s="115"/>
      <c r="AW59" s="115"/>
      <c r="AX59" s="115"/>
      <c r="AY59" s="115"/>
      <c r="AZ59" s="115"/>
      <c r="BA59" s="115"/>
      <c r="BB59" s="115"/>
      <c r="BC59" s="115"/>
      <c r="BD59" s="115"/>
      <c r="BE59" s="115"/>
      <c r="BF59" s="115"/>
      <c r="BG59" s="115"/>
      <c r="BH59" s="115"/>
      <c r="BI59" s="115"/>
      <c r="BJ59" s="115"/>
      <c r="BK59" s="115"/>
      <c r="BL59" s="115"/>
      <c r="BM59" s="115"/>
      <c r="BN59" s="115"/>
      <c r="BO59" s="115"/>
      <c r="BP59" s="115"/>
      <c r="BQ59" s="115"/>
      <c r="BR59" s="115"/>
      <c r="BS59" s="115"/>
      <c r="BT59" s="115"/>
      <c r="BU59" s="115"/>
      <c r="BV59" s="115"/>
      <c r="BW59" s="115"/>
      <c r="BX59" s="115"/>
      <c r="BY59" s="115"/>
      <c r="BZ59" s="115"/>
      <c r="CA59" s="115"/>
      <c r="CB59" s="115"/>
      <c r="CC59" s="115"/>
      <c r="CD59" s="115"/>
      <c r="CE59" s="115"/>
      <c r="CF59" s="115"/>
      <c r="CG59" s="115"/>
      <c r="CH59" s="115"/>
      <c r="CI59" s="115"/>
      <c r="CJ59" s="115"/>
      <c r="CK59" s="115"/>
      <c r="CL59" s="115"/>
      <c r="CM59" s="115"/>
      <c r="CN59" s="115"/>
      <c r="CO59" s="115"/>
      <c r="CP59" s="115"/>
      <c r="CQ59" s="115"/>
      <c r="CR59" s="115"/>
      <c r="CS59" s="115"/>
      <c r="CT59" s="115"/>
      <c r="CU59" s="115"/>
      <c r="CV59" s="115"/>
      <c r="CW59" s="115"/>
      <c r="CX59" s="115"/>
      <c r="CY59" s="115"/>
      <c r="CZ59" s="115"/>
      <c r="DA59" s="115"/>
      <c r="DB59" s="115"/>
      <c r="DC59" s="115"/>
      <c r="DD59" s="115"/>
      <c r="DE59" s="115"/>
      <c r="DF59" s="115"/>
      <c r="DG59" s="115"/>
      <c r="DH59" s="115"/>
      <c r="DI59" s="115"/>
      <c r="DJ59" s="115"/>
      <c r="DK59" s="115"/>
      <c r="DL59" s="115"/>
      <c r="DM59" s="115"/>
      <c r="DN59" s="115"/>
      <c r="DO59" s="115"/>
      <c r="DP59" s="115"/>
      <c r="DQ59" s="115"/>
      <c r="DR59" s="115"/>
      <c r="DS59" s="115"/>
      <c r="DT59" s="115"/>
      <c r="DU59" s="115"/>
      <c r="DV59" s="115"/>
      <c r="DW59" s="115"/>
      <c r="DX59" s="115"/>
      <c r="DY59" s="115"/>
      <c r="DZ59" s="115"/>
      <c r="EA59" s="115"/>
      <c r="EB59" s="115"/>
      <c r="EC59" s="115"/>
      <c r="ED59" s="115"/>
      <c r="EE59" s="115"/>
    </row>
    <row r="60" spans="1:135" s="24" customFormat="1" ht="24">
      <c r="A60" s="120" t="s">
        <v>206</v>
      </c>
      <c r="B60" s="194"/>
      <c r="C60" s="44"/>
      <c r="D60" s="44"/>
      <c r="E60" s="44"/>
      <c r="F60" s="44"/>
      <c r="G60" s="64"/>
      <c r="H60" s="121">
        <v>408.9</v>
      </c>
      <c r="I60" s="116"/>
      <c r="J60" s="29"/>
      <c r="K60" s="29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115"/>
      <c r="AI60" s="115"/>
      <c r="AJ60" s="115"/>
      <c r="AK60" s="115"/>
      <c r="AL60" s="115"/>
      <c r="AM60" s="115"/>
      <c r="AN60" s="115"/>
      <c r="AO60" s="115"/>
      <c r="AP60" s="115"/>
      <c r="AQ60" s="115"/>
      <c r="AR60" s="115"/>
      <c r="AS60" s="115"/>
      <c r="AT60" s="115"/>
      <c r="AU60" s="115"/>
      <c r="AV60" s="115"/>
      <c r="AW60" s="115"/>
      <c r="AX60" s="115"/>
      <c r="AY60" s="115"/>
      <c r="AZ60" s="115"/>
      <c r="BA60" s="115"/>
      <c r="BB60" s="115"/>
      <c r="BC60" s="115"/>
      <c r="BD60" s="115"/>
      <c r="BE60" s="115"/>
      <c r="BF60" s="115"/>
      <c r="BG60" s="115"/>
      <c r="BH60" s="115"/>
      <c r="BI60" s="115"/>
      <c r="BJ60" s="115"/>
      <c r="BK60" s="115"/>
      <c r="BL60" s="115"/>
      <c r="BM60" s="115"/>
      <c r="BN60" s="115"/>
      <c r="BO60" s="115"/>
      <c r="BP60" s="115"/>
      <c r="BQ60" s="115"/>
      <c r="BR60" s="115"/>
      <c r="BS60" s="115"/>
      <c r="BT60" s="115"/>
      <c r="BU60" s="115"/>
      <c r="BV60" s="115"/>
      <c r="BW60" s="115"/>
      <c r="BX60" s="115"/>
      <c r="BY60" s="115"/>
      <c r="BZ60" s="115"/>
      <c r="CA60" s="115"/>
      <c r="CB60" s="115"/>
      <c r="CC60" s="115"/>
      <c r="CD60" s="115"/>
      <c r="CE60" s="115"/>
      <c r="CF60" s="115"/>
      <c r="CG60" s="115"/>
      <c r="CH60" s="115"/>
      <c r="CI60" s="115"/>
      <c r="CJ60" s="115"/>
      <c r="CK60" s="115"/>
      <c r="CL60" s="115"/>
      <c r="CM60" s="115"/>
      <c r="CN60" s="115"/>
      <c r="CO60" s="115"/>
      <c r="CP60" s="115"/>
      <c r="CQ60" s="115"/>
      <c r="CR60" s="115"/>
      <c r="CS60" s="115"/>
      <c r="CT60" s="115"/>
      <c r="CU60" s="115"/>
      <c r="CV60" s="115"/>
      <c r="CW60" s="115"/>
      <c r="CX60" s="115"/>
      <c r="CY60" s="115"/>
      <c r="CZ60" s="115"/>
      <c r="DA60" s="115"/>
      <c r="DB60" s="115"/>
      <c r="DC60" s="115"/>
      <c r="DD60" s="115"/>
      <c r="DE60" s="115"/>
      <c r="DF60" s="115"/>
      <c r="DG60" s="115"/>
      <c r="DH60" s="115"/>
      <c r="DI60" s="115"/>
      <c r="DJ60" s="115"/>
      <c r="DK60" s="115"/>
      <c r="DL60" s="115"/>
      <c r="DM60" s="115"/>
      <c r="DN60" s="115"/>
      <c r="DO60" s="115"/>
      <c r="DP60" s="115"/>
      <c r="DQ60" s="115"/>
      <c r="DR60" s="115"/>
      <c r="DS60" s="115"/>
      <c r="DT60" s="115"/>
      <c r="DU60" s="115"/>
      <c r="DV60" s="115"/>
      <c r="DW60" s="115"/>
      <c r="DX60" s="115"/>
      <c r="DY60" s="115"/>
      <c r="DZ60" s="115"/>
      <c r="EA60" s="115"/>
      <c r="EB60" s="115"/>
      <c r="EC60" s="115"/>
      <c r="ED60" s="115"/>
      <c r="EE60" s="115"/>
    </row>
    <row r="61" spans="1:135" s="24" customFormat="1" ht="24">
      <c r="A61" s="120" t="s">
        <v>207</v>
      </c>
      <c r="B61" s="194"/>
      <c r="C61" s="44"/>
      <c r="D61" s="44"/>
      <c r="E61" s="44"/>
      <c r="F61" s="44"/>
      <c r="G61" s="64"/>
      <c r="H61" s="121">
        <v>382.5</v>
      </c>
      <c r="I61" s="116"/>
      <c r="J61" s="29"/>
      <c r="K61" s="29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5"/>
      <c r="AH61" s="115"/>
      <c r="AI61" s="115"/>
      <c r="AJ61" s="115"/>
      <c r="AK61" s="115"/>
      <c r="AL61" s="115"/>
      <c r="AM61" s="115"/>
      <c r="AN61" s="115"/>
      <c r="AO61" s="115"/>
      <c r="AP61" s="115"/>
      <c r="AQ61" s="115"/>
      <c r="AR61" s="115"/>
      <c r="AS61" s="115"/>
      <c r="AT61" s="115"/>
      <c r="AU61" s="115"/>
      <c r="AV61" s="115"/>
      <c r="AW61" s="115"/>
      <c r="AX61" s="115"/>
      <c r="AY61" s="115"/>
      <c r="AZ61" s="115"/>
      <c r="BA61" s="115"/>
      <c r="BB61" s="115"/>
      <c r="BC61" s="115"/>
      <c r="BD61" s="115"/>
      <c r="BE61" s="115"/>
      <c r="BF61" s="115"/>
      <c r="BG61" s="115"/>
      <c r="BH61" s="115"/>
      <c r="BI61" s="115"/>
      <c r="BJ61" s="115"/>
      <c r="BK61" s="115"/>
      <c r="BL61" s="115"/>
      <c r="BM61" s="115"/>
      <c r="BN61" s="115"/>
      <c r="BO61" s="115"/>
      <c r="BP61" s="115"/>
      <c r="BQ61" s="115"/>
      <c r="BR61" s="115"/>
      <c r="BS61" s="115"/>
      <c r="BT61" s="115"/>
      <c r="BU61" s="115"/>
      <c r="BV61" s="115"/>
      <c r="BW61" s="115"/>
      <c r="BX61" s="115"/>
      <c r="BY61" s="115"/>
      <c r="BZ61" s="115"/>
      <c r="CA61" s="115"/>
      <c r="CB61" s="115"/>
      <c r="CC61" s="115"/>
      <c r="CD61" s="115"/>
      <c r="CE61" s="115"/>
      <c r="CF61" s="115"/>
      <c r="CG61" s="115"/>
      <c r="CH61" s="115"/>
      <c r="CI61" s="115"/>
      <c r="CJ61" s="115"/>
      <c r="CK61" s="115"/>
      <c r="CL61" s="115"/>
      <c r="CM61" s="115"/>
      <c r="CN61" s="115"/>
      <c r="CO61" s="115"/>
      <c r="CP61" s="115"/>
      <c r="CQ61" s="115"/>
      <c r="CR61" s="115"/>
      <c r="CS61" s="115"/>
      <c r="CT61" s="115"/>
      <c r="CU61" s="115"/>
      <c r="CV61" s="115"/>
      <c r="CW61" s="115"/>
      <c r="CX61" s="115"/>
      <c r="CY61" s="115"/>
      <c r="CZ61" s="115"/>
      <c r="DA61" s="115"/>
      <c r="DB61" s="115"/>
      <c r="DC61" s="115"/>
      <c r="DD61" s="115"/>
      <c r="DE61" s="115"/>
      <c r="DF61" s="115"/>
      <c r="DG61" s="115"/>
      <c r="DH61" s="115"/>
      <c r="DI61" s="115"/>
      <c r="DJ61" s="115"/>
      <c r="DK61" s="115"/>
      <c r="DL61" s="115"/>
      <c r="DM61" s="115"/>
      <c r="DN61" s="115"/>
      <c r="DO61" s="115"/>
      <c r="DP61" s="115"/>
      <c r="DQ61" s="115"/>
      <c r="DR61" s="115"/>
      <c r="DS61" s="115"/>
      <c r="DT61" s="115"/>
      <c r="DU61" s="115"/>
      <c r="DV61" s="115"/>
      <c r="DW61" s="115"/>
      <c r="DX61" s="115"/>
      <c r="DY61" s="115"/>
      <c r="DZ61" s="115"/>
      <c r="EA61" s="115"/>
      <c r="EB61" s="115"/>
      <c r="EC61" s="115"/>
      <c r="ED61" s="115"/>
      <c r="EE61" s="115"/>
    </row>
    <row r="62" spans="1:135" s="24" customFormat="1" ht="24">
      <c r="A62" s="120" t="s">
        <v>208</v>
      </c>
      <c r="B62" s="194"/>
      <c r="C62" s="44"/>
      <c r="D62" s="44"/>
      <c r="E62" s="44"/>
      <c r="F62" s="44"/>
      <c r="G62" s="64"/>
      <c r="H62" s="121">
        <v>351</v>
      </c>
      <c r="I62" s="116"/>
      <c r="J62" s="29"/>
      <c r="K62" s="29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5"/>
      <c r="AH62" s="115"/>
      <c r="AI62" s="115"/>
      <c r="AJ62" s="115"/>
      <c r="AK62" s="115"/>
      <c r="AL62" s="115"/>
      <c r="AM62" s="115"/>
      <c r="AN62" s="115"/>
      <c r="AO62" s="115"/>
      <c r="AP62" s="115"/>
      <c r="AQ62" s="115"/>
      <c r="AR62" s="115"/>
      <c r="AS62" s="115"/>
      <c r="AT62" s="115"/>
      <c r="AU62" s="115"/>
      <c r="AV62" s="115"/>
      <c r="AW62" s="115"/>
      <c r="AX62" s="115"/>
      <c r="AY62" s="115"/>
      <c r="AZ62" s="115"/>
      <c r="BA62" s="115"/>
      <c r="BB62" s="115"/>
      <c r="BC62" s="115"/>
      <c r="BD62" s="115"/>
      <c r="BE62" s="115"/>
      <c r="BF62" s="115"/>
      <c r="BG62" s="115"/>
      <c r="BH62" s="115"/>
      <c r="BI62" s="115"/>
      <c r="BJ62" s="115"/>
      <c r="BK62" s="115"/>
      <c r="BL62" s="115"/>
      <c r="BM62" s="115"/>
      <c r="BN62" s="115"/>
      <c r="BO62" s="115"/>
      <c r="BP62" s="115"/>
      <c r="BQ62" s="115"/>
      <c r="BR62" s="115"/>
      <c r="BS62" s="115"/>
      <c r="BT62" s="115"/>
      <c r="BU62" s="115"/>
      <c r="BV62" s="115"/>
      <c r="BW62" s="115"/>
      <c r="BX62" s="115"/>
      <c r="BY62" s="115"/>
      <c r="BZ62" s="115"/>
      <c r="CA62" s="115"/>
      <c r="CB62" s="115"/>
      <c r="CC62" s="115"/>
      <c r="CD62" s="115"/>
      <c r="CE62" s="115"/>
      <c r="CF62" s="115"/>
      <c r="CG62" s="115"/>
      <c r="CH62" s="115"/>
      <c r="CI62" s="115"/>
      <c r="CJ62" s="115"/>
      <c r="CK62" s="115"/>
      <c r="CL62" s="115"/>
      <c r="CM62" s="115"/>
      <c r="CN62" s="115"/>
      <c r="CO62" s="115"/>
      <c r="CP62" s="115"/>
      <c r="CQ62" s="115"/>
      <c r="CR62" s="115"/>
      <c r="CS62" s="115"/>
      <c r="CT62" s="115"/>
      <c r="CU62" s="115"/>
      <c r="CV62" s="115"/>
      <c r="CW62" s="115"/>
      <c r="CX62" s="115"/>
      <c r="CY62" s="115"/>
      <c r="CZ62" s="115"/>
      <c r="DA62" s="115"/>
      <c r="DB62" s="115"/>
      <c r="DC62" s="115"/>
      <c r="DD62" s="115"/>
      <c r="DE62" s="115"/>
      <c r="DF62" s="115"/>
      <c r="DG62" s="115"/>
      <c r="DH62" s="115"/>
      <c r="DI62" s="115"/>
      <c r="DJ62" s="115"/>
      <c r="DK62" s="115"/>
      <c r="DL62" s="115"/>
      <c r="DM62" s="115"/>
      <c r="DN62" s="115"/>
      <c r="DO62" s="115"/>
      <c r="DP62" s="115"/>
      <c r="DQ62" s="115"/>
      <c r="DR62" s="115"/>
      <c r="DS62" s="115"/>
      <c r="DT62" s="115"/>
      <c r="DU62" s="115"/>
      <c r="DV62" s="115"/>
      <c r="DW62" s="115"/>
      <c r="DX62" s="115"/>
      <c r="DY62" s="115"/>
      <c r="DZ62" s="115"/>
      <c r="EA62" s="115"/>
      <c r="EB62" s="115"/>
      <c r="EC62" s="115"/>
      <c r="ED62" s="115"/>
      <c r="EE62" s="115"/>
    </row>
    <row r="63" spans="1:135" s="24" customFormat="1" ht="24">
      <c r="A63" s="120" t="s">
        <v>209</v>
      </c>
      <c r="B63" s="194"/>
      <c r="C63" s="44"/>
      <c r="D63" s="44"/>
      <c r="E63" s="44"/>
      <c r="F63" s="44"/>
      <c r="G63" s="64"/>
      <c r="H63" s="121">
        <v>369</v>
      </c>
      <c r="I63" s="116"/>
      <c r="J63" s="29"/>
      <c r="K63" s="29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5"/>
      <c r="AH63" s="115"/>
      <c r="AI63" s="115"/>
      <c r="AJ63" s="115"/>
      <c r="AK63" s="115"/>
      <c r="AL63" s="115"/>
      <c r="AM63" s="115"/>
      <c r="AN63" s="115"/>
      <c r="AO63" s="115"/>
      <c r="AP63" s="115"/>
      <c r="AQ63" s="115"/>
      <c r="AR63" s="115"/>
      <c r="AS63" s="115"/>
      <c r="AT63" s="115"/>
      <c r="AU63" s="115"/>
      <c r="AV63" s="115"/>
      <c r="AW63" s="115"/>
      <c r="AX63" s="115"/>
      <c r="AY63" s="115"/>
      <c r="AZ63" s="115"/>
      <c r="BA63" s="115"/>
      <c r="BB63" s="115"/>
      <c r="BC63" s="115"/>
      <c r="BD63" s="115"/>
      <c r="BE63" s="115"/>
      <c r="BF63" s="115"/>
      <c r="BG63" s="115"/>
      <c r="BH63" s="115"/>
      <c r="BI63" s="115"/>
      <c r="BJ63" s="115"/>
      <c r="BK63" s="115"/>
      <c r="BL63" s="115"/>
      <c r="BM63" s="115"/>
      <c r="BN63" s="115"/>
      <c r="BO63" s="115"/>
      <c r="BP63" s="115"/>
      <c r="BQ63" s="115"/>
      <c r="BR63" s="115"/>
      <c r="BS63" s="115"/>
      <c r="BT63" s="115"/>
      <c r="BU63" s="115"/>
      <c r="BV63" s="115"/>
      <c r="BW63" s="115"/>
      <c r="BX63" s="115"/>
      <c r="BY63" s="115"/>
      <c r="BZ63" s="115"/>
      <c r="CA63" s="115"/>
      <c r="CB63" s="115"/>
      <c r="CC63" s="115"/>
      <c r="CD63" s="115"/>
      <c r="CE63" s="115"/>
      <c r="CF63" s="115"/>
      <c r="CG63" s="115"/>
      <c r="CH63" s="115"/>
      <c r="CI63" s="115"/>
      <c r="CJ63" s="115"/>
      <c r="CK63" s="115"/>
      <c r="CL63" s="115"/>
      <c r="CM63" s="115"/>
      <c r="CN63" s="115"/>
      <c r="CO63" s="115"/>
      <c r="CP63" s="115"/>
      <c r="CQ63" s="115"/>
      <c r="CR63" s="115"/>
      <c r="CS63" s="115"/>
      <c r="CT63" s="115"/>
      <c r="CU63" s="115"/>
      <c r="CV63" s="115"/>
      <c r="CW63" s="115"/>
      <c r="CX63" s="115"/>
      <c r="CY63" s="115"/>
      <c r="CZ63" s="115"/>
      <c r="DA63" s="115"/>
      <c r="DB63" s="115"/>
      <c r="DC63" s="115"/>
      <c r="DD63" s="115"/>
      <c r="DE63" s="115"/>
      <c r="DF63" s="115"/>
      <c r="DG63" s="115"/>
      <c r="DH63" s="115"/>
      <c r="DI63" s="115"/>
      <c r="DJ63" s="115"/>
      <c r="DK63" s="115"/>
      <c r="DL63" s="115"/>
      <c r="DM63" s="115"/>
      <c r="DN63" s="115"/>
      <c r="DO63" s="115"/>
      <c r="DP63" s="115"/>
      <c r="DQ63" s="115"/>
      <c r="DR63" s="115"/>
      <c r="DS63" s="115"/>
      <c r="DT63" s="115"/>
      <c r="DU63" s="115"/>
      <c r="DV63" s="115"/>
      <c r="DW63" s="115"/>
      <c r="DX63" s="115"/>
      <c r="DY63" s="115"/>
      <c r="DZ63" s="115"/>
      <c r="EA63" s="115"/>
      <c r="EB63" s="115"/>
      <c r="EC63" s="115"/>
      <c r="ED63" s="115"/>
      <c r="EE63" s="115"/>
    </row>
    <row r="64" spans="1:135" s="24" customFormat="1" ht="24">
      <c r="A64" s="120" t="s">
        <v>210</v>
      </c>
      <c r="B64" s="194"/>
      <c r="C64" s="44"/>
      <c r="D64" s="44"/>
      <c r="E64" s="44"/>
      <c r="F64" s="44"/>
      <c r="G64" s="64"/>
      <c r="H64" s="121">
        <v>441</v>
      </c>
      <c r="I64" s="116"/>
      <c r="J64" s="29"/>
      <c r="K64" s="29"/>
      <c r="M64" s="115"/>
      <c r="N64" s="115"/>
      <c r="O64" s="115"/>
      <c r="P64" s="115"/>
      <c r="Q64" s="115"/>
      <c r="R64" s="115"/>
      <c r="S64" s="115"/>
      <c r="T64" s="115"/>
      <c r="U64" s="115"/>
      <c r="V64" s="115"/>
      <c r="W64" s="115"/>
      <c r="X64" s="115"/>
      <c r="Y64" s="115"/>
      <c r="Z64" s="115"/>
      <c r="AA64" s="115"/>
      <c r="AB64" s="115"/>
      <c r="AC64" s="115"/>
      <c r="AD64" s="115"/>
      <c r="AE64" s="115"/>
      <c r="AF64" s="115"/>
      <c r="AG64" s="115"/>
      <c r="AH64" s="115"/>
      <c r="AI64" s="115"/>
      <c r="AJ64" s="115"/>
      <c r="AK64" s="115"/>
      <c r="AL64" s="115"/>
      <c r="AM64" s="115"/>
      <c r="AN64" s="115"/>
      <c r="AO64" s="115"/>
      <c r="AP64" s="115"/>
      <c r="AQ64" s="115"/>
      <c r="AR64" s="115"/>
      <c r="AS64" s="115"/>
      <c r="AT64" s="115"/>
      <c r="AU64" s="115"/>
      <c r="AV64" s="115"/>
      <c r="AW64" s="115"/>
      <c r="AX64" s="115"/>
      <c r="AY64" s="115"/>
      <c r="AZ64" s="115"/>
      <c r="BA64" s="115"/>
      <c r="BB64" s="115"/>
      <c r="BC64" s="115"/>
      <c r="BD64" s="115"/>
      <c r="BE64" s="115"/>
      <c r="BF64" s="115"/>
      <c r="BG64" s="115"/>
      <c r="BH64" s="115"/>
      <c r="BI64" s="115"/>
      <c r="BJ64" s="115"/>
      <c r="BK64" s="115"/>
      <c r="BL64" s="115"/>
      <c r="BM64" s="115"/>
      <c r="BN64" s="115"/>
      <c r="BO64" s="115"/>
      <c r="BP64" s="115"/>
      <c r="BQ64" s="115"/>
      <c r="BR64" s="115"/>
      <c r="BS64" s="115"/>
      <c r="BT64" s="115"/>
      <c r="BU64" s="115"/>
      <c r="BV64" s="115"/>
      <c r="BW64" s="115"/>
      <c r="BX64" s="115"/>
      <c r="BY64" s="115"/>
      <c r="BZ64" s="115"/>
      <c r="CA64" s="115"/>
      <c r="CB64" s="115"/>
      <c r="CC64" s="115"/>
      <c r="CD64" s="115"/>
      <c r="CE64" s="115"/>
      <c r="CF64" s="115"/>
      <c r="CG64" s="115"/>
      <c r="CH64" s="115"/>
      <c r="CI64" s="115"/>
      <c r="CJ64" s="115"/>
      <c r="CK64" s="115"/>
      <c r="CL64" s="115"/>
      <c r="CM64" s="115"/>
      <c r="CN64" s="115"/>
      <c r="CO64" s="115"/>
      <c r="CP64" s="115"/>
      <c r="CQ64" s="115"/>
      <c r="CR64" s="115"/>
      <c r="CS64" s="115"/>
      <c r="CT64" s="115"/>
      <c r="CU64" s="115"/>
      <c r="CV64" s="115"/>
      <c r="CW64" s="115"/>
      <c r="CX64" s="115"/>
      <c r="CY64" s="115"/>
      <c r="CZ64" s="115"/>
      <c r="DA64" s="115"/>
      <c r="DB64" s="115"/>
      <c r="DC64" s="115"/>
      <c r="DD64" s="115"/>
      <c r="DE64" s="115"/>
      <c r="DF64" s="115"/>
      <c r="DG64" s="115"/>
      <c r="DH64" s="115"/>
      <c r="DI64" s="115"/>
      <c r="DJ64" s="115"/>
      <c r="DK64" s="115"/>
      <c r="DL64" s="115"/>
      <c r="DM64" s="115"/>
      <c r="DN64" s="115"/>
      <c r="DO64" s="115"/>
      <c r="DP64" s="115"/>
      <c r="DQ64" s="115"/>
      <c r="DR64" s="115"/>
      <c r="DS64" s="115"/>
      <c r="DT64" s="115"/>
      <c r="DU64" s="115"/>
      <c r="DV64" s="115"/>
      <c r="DW64" s="115"/>
      <c r="DX64" s="115"/>
      <c r="DY64" s="115"/>
      <c r="DZ64" s="115"/>
      <c r="EA64" s="115"/>
      <c r="EB64" s="115"/>
      <c r="EC64" s="115"/>
      <c r="ED64" s="115"/>
      <c r="EE64" s="115"/>
    </row>
    <row r="65" spans="1:135" s="24" customFormat="1" ht="24">
      <c r="A65" s="120" t="s">
        <v>211</v>
      </c>
      <c r="B65" s="194"/>
      <c r="C65" s="44"/>
      <c r="D65" s="44"/>
      <c r="E65" s="44"/>
      <c r="F65" s="44"/>
      <c r="G65" s="64"/>
      <c r="H65" s="121">
        <v>369</v>
      </c>
      <c r="I65" s="116"/>
      <c r="J65" s="29"/>
      <c r="K65" s="29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5"/>
      <c r="AH65" s="115"/>
      <c r="AI65" s="115"/>
      <c r="AJ65" s="115"/>
      <c r="AK65" s="115"/>
      <c r="AL65" s="115"/>
      <c r="AM65" s="115"/>
      <c r="AN65" s="115"/>
      <c r="AO65" s="115"/>
      <c r="AP65" s="115"/>
      <c r="AQ65" s="115"/>
      <c r="AR65" s="115"/>
      <c r="AS65" s="115"/>
      <c r="AT65" s="115"/>
      <c r="AU65" s="115"/>
      <c r="AV65" s="115"/>
      <c r="AW65" s="115"/>
      <c r="AX65" s="115"/>
      <c r="AY65" s="115"/>
      <c r="AZ65" s="115"/>
      <c r="BA65" s="115"/>
      <c r="BB65" s="115"/>
      <c r="BC65" s="115"/>
      <c r="BD65" s="115"/>
      <c r="BE65" s="115"/>
      <c r="BF65" s="115"/>
      <c r="BG65" s="115"/>
      <c r="BH65" s="115"/>
      <c r="BI65" s="115"/>
      <c r="BJ65" s="115"/>
      <c r="BK65" s="115"/>
      <c r="BL65" s="115"/>
      <c r="BM65" s="115"/>
      <c r="BN65" s="115"/>
      <c r="BO65" s="115"/>
      <c r="BP65" s="115"/>
      <c r="BQ65" s="115"/>
      <c r="BR65" s="115"/>
      <c r="BS65" s="115"/>
      <c r="BT65" s="115"/>
      <c r="BU65" s="115"/>
      <c r="BV65" s="115"/>
      <c r="BW65" s="115"/>
      <c r="BX65" s="115"/>
      <c r="BY65" s="115"/>
      <c r="BZ65" s="115"/>
      <c r="CA65" s="115"/>
      <c r="CB65" s="115"/>
      <c r="CC65" s="115"/>
      <c r="CD65" s="115"/>
      <c r="CE65" s="115"/>
      <c r="CF65" s="115"/>
      <c r="CG65" s="115"/>
      <c r="CH65" s="115"/>
      <c r="CI65" s="115"/>
      <c r="CJ65" s="115"/>
      <c r="CK65" s="115"/>
      <c r="CL65" s="115"/>
      <c r="CM65" s="115"/>
      <c r="CN65" s="115"/>
      <c r="CO65" s="115"/>
      <c r="CP65" s="115"/>
      <c r="CQ65" s="115"/>
      <c r="CR65" s="115"/>
      <c r="CS65" s="115"/>
      <c r="CT65" s="115"/>
      <c r="CU65" s="115"/>
      <c r="CV65" s="115"/>
      <c r="CW65" s="115"/>
      <c r="CX65" s="115"/>
      <c r="CY65" s="115"/>
      <c r="CZ65" s="115"/>
      <c r="DA65" s="115"/>
      <c r="DB65" s="115"/>
      <c r="DC65" s="115"/>
      <c r="DD65" s="115"/>
      <c r="DE65" s="115"/>
      <c r="DF65" s="115"/>
      <c r="DG65" s="115"/>
      <c r="DH65" s="115"/>
      <c r="DI65" s="115"/>
      <c r="DJ65" s="115"/>
      <c r="DK65" s="115"/>
      <c r="DL65" s="115"/>
      <c r="DM65" s="115"/>
      <c r="DN65" s="115"/>
      <c r="DO65" s="115"/>
      <c r="DP65" s="115"/>
      <c r="DQ65" s="115"/>
      <c r="DR65" s="115"/>
      <c r="DS65" s="115"/>
      <c r="DT65" s="115"/>
      <c r="DU65" s="115"/>
      <c r="DV65" s="115"/>
      <c r="DW65" s="115"/>
      <c r="DX65" s="115"/>
      <c r="DY65" s="115"/>
      <c r="DZ65" s="115"/>
      <c r="EA65" s="115"/>
      <c r="EB65" s="115"/>
      <c r="EC65" s="115"/>
      <c r="ED65" s="115"/>
      <c r="EE65" s="115"/>
    </row>
    <row r="66" spans="1:135" s="24" customFormat="1" ht="24">
      <c r="A66" s="120" t="s">
        <v>212</v>
      </c>
      <c r="B66" s="194"/>
      <c r="C66" s="44"/>
      <c r="D66" s="44"/>
      <c r="E66" s="44"/>
      <c r="F66" s="44"/>
      <c r="G66" s="64"/>
      <c r="H66" s="121">
        <v>441</v>
      </c>
      <c r="I66" s="116"/>
      <c r="J66" s="29"/>
      <c r="K66" s="29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115"/>
      <c r="AH66" s="115"/>
      <c r="AI66" s="115"/>
      <c r="AJ66" s="115"/>
      <c r="AK66" s="115"/>
      <c r="AL66" s="115"/>
      <c r="AM66" s="115"/>
      <c r="AN66" s="115"/>
      <c r="AO66" s="115"/>
      <c r="AP66" s="115"/>
      <c r="AQ66" s="115"/>
      <c r="AR66" s="115"/>
      <c r="AS66" s="115"/>
      <c r="AT66" s="115"/>
      <c r="AU66" s="115"/>
      <c r="AV66" s="115"/>
      <c r="AW66" s="115"/>
      <c r="AX66" s="115"/>
      <c r="AY66" s="115"/>
      <c r="AZ66" s="115"/>
      <c r="BA66" s="115"/>
      <c r="BB66" s="115"/>
      <c r="BC66" s="115"/>
      <c r="BD66" s="115"/>
      <c r="BE66" s="115"/>
      <c r="BF66" s="115"/>
      <c r="BG66" s="115"/>
      <c r="BH66" s="115"/>
      <c r="BI66" s="115"/>
      <c r="BJ66" s="115"/>
      <c r="BK66" s="115"/>
      <c r="BL66" s="115"/>
      <c r="BM66" s="115"/>
      <c r="BN66" s="115"/>
      <c r="BO66" s="115"/>
      <c r="BP66" s="115"/>
      <c r="BQ66" s="115"/>
      <c r="BR66" s="115"/>
      <c r="BS66" s="115"/>
      <c r="BT66" s="115"/>
      <c r="BU66" s="115"/>
      <c r="BV66" s="115"/>
      <c r="BW66" s="115"/>
      <c r="BX66" s="115"/>
      <c r="BY66" s="115"/>
      <c r="BZ66" s="115"/>
      <c r="CA66" s="115"/>
      <c r="CB66" s="115"/>
      <c r="CC66" s="115"/>
      <c r="CD66" s="115"/>
      <c r="CE66" s="115"/>
      <c r="CF66" s="115"/>
      <c r="CG66" s="115"/>
      <c r="CH66" s="115"/>
      <c r="CI66" s="115"/>
      <c r="CJ66" s="115"/>
      <c r="CK66" s="115"/>
      <c r="CL66" s="115"/>
      <c r="CM66" s="115"/>
      <c r="CN66" s="115"/>
      <c r="CO66" s="115"/>
      <c r="CP66" s="115"/>
      <c r="CQ66" s="115"/>
      <c r="CR66" s="115"/>
      <c r="CS66" s="115"/>
      <c r="CT66" s="115"/>
      <c r="CU66" s="115"/>
      <c r="CV66" s="115"/>
      <c r="CW66" s="115"/>
      <c r="CX66" s="115"/>
      <c r="CY66" s="115"/>
      <c r="CZ66" s="115"/>
      <c r="DA66" s="115"/>
      <c r="DB66" s="115"/>
      <c r="DC66" s="115"/>
      <c r="DD66" s="115"/>
      <c r="DE66" s="115"/>
      <c r="DF66" s="115"/>
      <c r="DG66" s="115"/>
      <c r="DH66" s="115"/>
      <c r="DI66" s="115"/>
      <c r="DJ66" s="115"/>
      <c r="DK66" s="115"/>
      <c r="DL66" s="115"/>
      <c r="DM66" s="115"/>
      <c r="DN66" s="115"/>
      <c r="DO66" s="115"/>
      <c r="DP66" s="115"/>
      <c r="DQ66" s="115"/>
      <c r="DR66" s="115"/>
      <c r="DS66" s="115"/>
      <c r="DT66" s="115"/>
      <c r="DU66" s="115"/>
      <c r="DV66" s="115"/>
      <c r="DW66" s="115"/>
      <c r="DX66" s="115"/>
      <c r="DY66" s="115"/>
      <c r="DZ66" s="115"/>
      <c r="EA66" s="115"/>
      <c r="EB66" s="115"/>
      <c r="EC66" s="115"/>
      <c r="ED66" s="115"/>
      <c r="EE66" s="115"/>
    </row>
    <row r="67" spans="1:135" s="24" customFormat="1" ht="24">
      <c r="A67" s="120" t="s">
        <v>213</v>
      </c>
      <c r="B67" s="194"/>
      <c r="C67" s="44"/>
      <c r="D67" s="44"/>
      <c r="E67" s="44"/>
      <c r="F67" s="44"/>
      <c r="G67" s="64"/>
      <c r="H67" s="121">
        <v>445.5</v>
      </c>
      <c r="I67" s="116"/>
      <c r="J67" s="29"/>
      <c r="K67" s="29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115"/>
      <c r="AH67" s="115"/>
      <c r="AI67" s="115"/>
      <c r="AJ67" s="115"/>
      <c r="AK67" s="115"/>
      <c r="AL67" s="115"/>
      <c r="AM67" s="115"/>
      <c r="AN67" s="115"/>
      <c r="AO67" s="115"/>
      <c r="AP67" s="115"/>
      <c r="AQ67" s="115"/>
      <c r="AR67" s="115"/>
      <c r="AS67" s="115"/>
      <c r="AT67" s="115"/>
      <c r="AU67" s="115"/>
      <c r="AV67" s="115"/>
      <c r="AW67" s="115"/>
      <c r="AX67" s="115"/>
      <c r="AY67" s="115"/>
      <c r="AZ67" s="115"/>
      <c r="BA67" s="115"/>
      <c r="BB67" s="115"/>
      <c r="BC67" s="115"/>
      <c r="BD67" s="115"/>
      <c r="BE67" s="115"/>
      <c r="BF67" s="115"/>
      <c r="BG67" s="115"/>
      <c r="BH67" s="115"/>
      <c r="BI67" s="115"/>
      <c r="BJ67" s="115"/>
      <c r="BK67" s="115"/>
      <c r="BL67" s="115"/>
      <c r="BM67" s="115"/>
      <c r="BN67" s="115"/>
      <c r="BO67" s="115"/>
      <c r="BP67" s="115"/>
      <c r="BQ67" s="115"/>
      <c r="BR67" s="115"/>
      <c r="BS67" s="115"/>
      <c r="BT67" s="115"/>
      <c r="BU67" s="115"/>
      <c r="BV67" s="115"/>
      <c r="BW67" s="115"/>
      <c r="BX67" s="115"/>
      <c r="BY67" s="115"/>
      <c r="BZ67" s="115"/>
      <c r="CA67" s="115"/>
      <c r="CB67" s="115"/>
      <c r="CC67" s="115"/>
      <c r="CD67" s="115"/>
      <c r="CE67" s="115"/>
      <c r="CF67" s="115"/>
      <c r="CG67" s="115"/>
      <c r="CH67" s="115"/>
      <c r="CI67" s="115"/>
      <c r="CJ67" s="115"/>
      <c r="CK67" s="115"/>
      <c r="CL67" s="115"/>
      <c r="CM67" s="115"/>
      <c r="CN67" s="115"/>
      <c r="CO67" s="115"/>
      <c r="CP67" s="115"/>
      <c r="CQ67" s="115"/>
      <c r="CR67" s="115"/>
      <c r="CS67" s="115"/>
      <c r="CT67" s="115"/>
      <c r="CU67" s="115"/>
      <c r="CV67" s="115"/>
      <c r="CW67" s="115"/>
      <c r="CX67" s="115"/>
      <c r="CY67" s="115"/>
      <c r="CZ67" s="115"/>
      <c r="DA67" s="115"/>
      <c r="DB67" s="115"/>
      <c r="DC67" s="115"/>
      <c r="DD67" s="115"/>
      <c r="DE67" s="115"/>
      <c r="DF67" s="115"/>
      <c r="DG67" s="115"/>
      <c r="DH67" s="115"/>
      <c r="DI67" s="115"/>
      <c r="DJ67" s="115"/>
      <c r="DK67" s="115"/>
      <c r="DL67" s="115"/>
      <c r="DM67" s="115"/>
      <c r="DN67" s="115"/>
      <c r="DO67" s="115"/>
      <c r="DP67" s="115"/>
      <c r="DQ67" s="115"/>
      <c r="DR67" s="115"/>
      <c r="DS67" s="115"/>
      <c r="DT67" s="115"/>
      <c r="DU67" s="115"/>
      <c r="DV67" s="115"/>
      <c r="DW67" s="115"/>
      <c r="DX67" s="115"/>
      <c r="DY67" s="115"/>
      <c r="DZ67" s="115"/>
      <c r="EA67" s="115"/>
      <c r="EB67" s="115"/>
      <c r="EC67" s="115"/>
      <c r="ED67" s="115"/>
      <c r="EE67" s="115"/>
    </row>
    <row r="68" spans="1:135" s="24" customFormat="1" ht="24">
      <c r="A68" s="120" t="s">
        <v>214</v>
      </c>
      <c r="B68" s="194"/>
      <c r="C68" s="44"/>
      <c r="D68" s="44"/>
      <c r="E68" s="44"/>
      <c r="F68" s="44"/>
      <c r="G68" s="64"/>
      <c r="H68" s="121">
        <v>382.5</v>
      </c>
      <c r="I68" s="116"/>
      <c r="J68" s="29"/>
      <c r="K68" s="29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115"/>
      <c r="AH68" s="115"/>
      <c r="AI68" s="115"/>
      <c r="AJ68" s="115"/>
      <c r="AK68" s="115"/>
      <c r="AL68" s="115"/>
      <c r="AM68" s="115"/>
      <c r="AN68" s="115"/>
      <c r="AO68" s="115"/>
      <c r="AP68" s="115"/>
      <c r="AQ68" s="115"/>
      <c r="AR68" s="115"/>
      <c r="AS68" s="115"/>
      <c r="AT68" s="115"/>
      <c r="AU68" s="115"/>
      <c r="AV68" s="115"/>
      <c r="AW68" s="115"/>
      <c r="AX68" s="115"/>
      <c r="AY68" s="115"/>
      <c r="AZ68" s="115"/>
      <c r="BA68" s="115"/>
      <c r="BB68" s="115"/>
      <c r="BC68" s="115"/>
      <c r="BD68" s="115"/>
      <c r="BE68" s="115"/>
      <c r="BF68" s="115"/>
      <c r="BG68" s="115"/>
      <c r="BH68" s="115"/>
      <c r="BI68" s="115"/>
      <c r="BJ68" s="115"/>
      <c r="BK68" s="115"/>
      <c r="BL68" s="115"/>
      <c r="BM68" s="115"/>
      <c r="BN68" s="115"/>
      <c r="BO68" s="115"/>
      <c r="BP68" s="115"/>
      <c r="BQ68" s="115"/>
      <c r="BR68" s="115"/>
      <c r="BS68" s="115"/>
      <c r="BT68" s="115"/>
      <c r="BU68" s="115"/>
      <c r="BV68" s="115"/>
      <c r="BW68" s="115"/>
      <c r="BX68" s="115"/>
      <c r="BY68" s="115"/>
      <c r="BZ68" s="115"/>
      <c r="CA68" s="115"/>
      <c r="CB68" s="115"/>
      <c r="CC68" s="115"/>
      <c r="CD68" s="115"/>
      <c r="CE68" s="115"/>
      <c r="CF68" s="115"/>
      <c r="CG68" s="115"/>
      <c r="CH68" s="115"/>
      <c r="CI68" s="115"/>
      <c r="CJ68" s="115"/>
      <c r="CK68" s="115"/>
      <c r="CL68" s="115"/>
      <c r="CM68" s="115"/>
      <c r="CN68" s="115"/>
      <c r="CO68" s="115"/>
      <c r="CP68" s="115"/>
      <c r="CQ68" s="115"/>
      <c r="CR68" s="115"/>
      <c r="CS68" s="115"/>
      <c r="CT68" s="115"/>
      <c r="CU68" s="115"/>
      <c r="CV68" s="115"/>
      <c r="CW68" s="115"/>
      <c r="CX68" s="115"/>
      <c r="CY68" s="115"/>
      <c r="CZ68" s="115"/>
      <c r="DA68" s="115"/>
      <c r="DB68" s="115"/>
      <c r="DC68" s="115"/>
      <c r="DD68" s="115"/>
      <c r="DE68" s="115"/>
      <c r="DF68" s="115"/>
      <c r="DG68" s="115"/>
      <c r="DH68" s="115"/>
      <c r="DI68" s="115"/>
      <c r="DJ68" s="115"/>
      <c r="DK68" s="115"/>
      <c r="DL68" s="115"/>
      <c r="DM68" s="115"/>
      <c r="DN68" s="115"/>
      <c r="DO68" s="115"/>
      <c r="DP68" s="115"/>
      <c r="DQ68" s="115"/>
      <c r="DR68" s="115"/>
      <c r="DS68" s="115"/>
      <c r="DT68" s="115"/>
      <c r="DU68" s="115"/>
      <c r="DV68" s="115"/>
      <c r="DW68" s="115"/>
      <c r="DX68" s="115"/>
      <c r="DY68" s="115"/>
      <c r="DZ68" s="115"/>
      <c r="EA68" s="115"/>
      <c r="EB68" s="115"/>
      <c r="EC68" s="115"/>
      <c r="ED68" s="115"/>
      <c r="EE68" s="115"/>
    </row>
    <row r="69" spans="1:135" s="24" customFormat="1" ht="24">
      <c r="A69" s="120" t="s">
        <v>215</v>
      </c>
      <c r="B69" s="194"/>
      <c r="C69" s="44"/>
      <c r="D69" s="44"/>
      <c r="E69" s="44"/>
      <c r="F69" s="44"/>
      <c r="G69" s="64"/>
      <c r="H69" s="121">
        <v>369</v>
      </c>
      <c r="I69" s="116"/>
      <c r="J69" s="29"/>
      <c r="K69" s="29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115"/>
      <c r="AH69" s="115"/>
      <c r="AI69" s="115"/>
      <c r="AJ69" s="115"/>
      <c r="AK69" s="115"/>
      <c r="AL69" s="115"/>
      <c r="AM69" s="115"/>
      <c r="AN69" s="115"/>
      <c r="AO69" s="115"/>
      <c r="AP69" s="115"/>
      <c r="AQ69" s="115"/>
      <c r="AR69" s="115"/>
      <c r="AS69" s="115"/>
      <c r="AT69" s="115"/>
      <c r="AU69" s="115"/>
      <c r="AV69" s="115"/>
      <c r="AW69" s="115"/>
      <c r="AX69" s="115"/>
      <c r="AY69" s="115"/>
      <c r="AZ69" s="115"/>
      <c r="BA69" s="115"/>
      <c r="BB69" s="115"/>
      <c r="BC69" s="115"/>
      <c r="BD69" s="115"/>
      <c r="BE69" s="115"/>
      <c r="BF69" s="115"/>
      <c r="BG69" s="115"/>
      <c r="BH69" s="115"/>
      <c r="BI69" s="115"/>
      <c r="BJ69" s="115"/>
      <c r="BK69" s="115"/>
      <c r="BL69" s="115"/>
      <c r="BM69" s="115"/>
      <c r="BN69" s="115"/>
      <c r="BO69" s="115"/>
      <c r="BP69" s="115"/>
      <c r="BQ69" s="115"/>
      <c r="BR69" s="115"/>
      <c r="BS69" s="115"/>
      <c r="BT69" s="115"/>
      <c r="BU69" s="115"/>
      <c r="BV69" s="115"/>
      <c r="BW69" s="115"/>
      <c r="BX69" s="115"/>
      <c r="BY69" s="115"/>
      <c r="BZ69" s="115"/>
      <c r="CA69" s="115"/>
      <c r="CB69" s="115"/>
      <c r="CC69" s="115"/>
      <c r="CD69" s="115"/>
      <c r="CE69" s="115"/>
      <c r="CF69" s="115"/>
      <c r="CG69" s="115"/>
      <c r="CH69" s="115"/>
      <c r="CI69" s="115"/>
      <c r="CJ69" s="115"/>
      <c r="CK69" s="115"/>
      <c r="CL69" s="115"/>
      <c r="CM69" s="115"/>
      <c r="CN69" s="115"/>
      <c r="CO69" s="115"/>
      <c r="CP69" s="115"/>
      <c r="CQ69" s="115"/>
      <c r="CR69" s="115"/>
      <c r="CS69" s="115"/>
      <c r="CT69" s="115"/>
      <c r="CU69" s="115"/>
      <c r="CV69" s="115"/>
      <c r="CW69" s="115"/>
      <c r="CX69" s="115"/>
      <c r="CY69" s="115"/>
      <c r="CZ69" s="115"/>
      <c r="DA69" s="115"/>
      <c r="DB69" s="115"/>
      <c r="DC69" s="115"/>
      <c r="DD69" s="115"/>
      <c r="DE69" s="115"/>
      <c r="DF69" s="115"/>
      <c r="DG69" s="115"/>
      <c r="DH69" s="115"/>
      <c r="DI69" s="115"/>
      <c r="DJ69" s="115"/>
      <c r="DK69" s="115"/>
      <c r="DL69" s="115"/>
      <c r="DM69" s="115"/>
      <c r="DN69" s="115"/>
      <c r="DO69" s="115"/>
      <c r="DP69" s="115"/>
      <c r="DQ69" s="115"/>
      <c r="DR69" s="115"/>
      <c r="DS69" s="115"/>
      <c r="DT69" s="115"/>
      <c r="DU69" s="115"/>
      <c r="DV69" s="115"/>
      <c r="DW69" s="115"/>
      <c r="DX69" s="115"/>
      <c r="DY69" s="115"/>
      <c r="DZ69" s="115"/>
      <c r="EA69" s="115"/>
      <c r="EB69" s="115"/>
      <c r="EC69" s="115"/>
      <c r="ED69" s="115"/>
      <c r="EE69" s="115"/>
    </row>
    <row r="70" spans="1:135" s="24" customFormat="1" ht="24">
      <c r="A70" s="120" t="s">
        <v>216</v>
      </c>
      <c r="B70" s="194"/>
      <c r="C70" s="44"/>
      <c r="D70" s="44"/>
      <c r="E70" s="44"/>
      <c r="F70" s="44"/>
      <c r="G70" s="64"/>
      <c r="H70" s="121">
        <v>445.9</v>
      </c>
      <c r="I70" s="116"/>
      <c r="J70" s="29"/>
      <c r="K70" s="29"/>
      <c r="M70" s="115"/>
      <c r="N70" s="115"/>
      <c r="O70" s="115"/>
      <c r="P70" s="115"/>
      <c r="Q70" s="115"/>
      <c r="R70" s="115"/>
      <c r="S70" s="115"/>
      <c r="T70" s="115"/>
      <c r="U70" s="115"/>
      <c r="V70" s="115"/>
      <c r="W70" s="115"/>
      <c r="X70" s="115"/>
      <c r="Y70" s="115"/>
      <c r="Z70" s="115"/>
      <c r="AA70" s="115"/>
      <c r="AB70" s="115"/>
      <c r="AC70" s="115"/>
      <c r="AD70" s="115"/>
      <c r="AE70" s="115"/>
      <c r="AF70" s="115"/>
      <c r="AG70" s="115"/>
      <c r="AH70" s="115"/>
      <c r="AI70" s="115"/>
      <c r="AJ70" s="115"/>
      <c r="AK70" s="115"/>
      <c r="AL70" s="115"/>
      <c r="AM70" s="115"/>
      <c r="AN70" s="115"/>
      <c r="AO70" s="115"/>
      <c r="AP70" s="115"/>
      <c r="AQ70" s="115"/>
      <c r="AR70" s="115"/>
      <c r="AS70" s="115"/>
      <c r="AT70" s="115"/>
      <c r="AU70" s="115"/>
      <c r="AV70" s="115"/>
      <c r="AW70" s="115"/>
      <c r="AX70" s="115"/>
      <c r="AY70" s="115"/>
      <c r="AZ70" s="115"/>
      <c r="BA70" s="115"/>
      <c r="BB70" s="115"/>
      <c r="BC70" s="115"/>
      <c r="BD70" s="115"/>
      <c r="BE70" s="115"/>
      <c r="BF70" s="115"/>
      <c r="BG70" s="115"/>
      <c r="BH70" s="115"/>
      <c r="BI70" s="115"/>
      <c r="BJ70" s="115"/>
      <c r="BK70" s="115"/>
      <c r="BL70" s="115"/>
      <c r="BM70" s="115"/>
      <c r="BN70" s="115"/>
      <c r="BO70" s="115"/>
      <c r="BP70" s="115"/>
      <c r="BQ70" s="115"/>
      <c r="BR70" s="115"/>
      <c r="BS70" s="115"/>
      <c r="BT70" s="115"/>
      <c r="BU70" s="115"/>
      <c r="BV70" s="115"/>
      <c r="BW70" s="115"/>
      <c r="BX70" s="115"/>
      <c r="BY70" s="115"/>
      <c r="BZ70" s="115"/>
      <c r="CA70" s="115"/>
      <c r="CB70" s="115"/>
      <c r="CC70" s="115"/>
      <c r="CD70" s="115"/>
      <c r="CE70" s="115"/>
      <c r="CF70" s="115"/>
      <c r="CG70" s="115"/>
      <c r="CH70" s="115"/>
      <c r="CI70" s="115"/>
      <c r="CJ70" s="115"/>
      <c r="CK70" s="115"/>
      <c r="CL70" s="115"/>
      <c r="CM70" s="115"/>
      <c r="CN70" s="115"/>
      <c r="CO70" s="115"/>
      <c r="CP70" s="115"/>
      <c r="CQ70" s="115"/>
      <c r="CR70" s="115"/>
      <c r="CS70" s="115"/>
      <c r="CT70" s="115"/>
      <c r="CU70" s="115"/>
      <c r="CV70" s="115"/>
      <c r="CW70" s="115"/>
      <c r="CX70" s="115"/>
      <c r="CY70" s="115"/>
      <c r="CZ70" s="115"/>
      <c r="DA70" s="115"/>
      <c r="DB70" s="115"/>
      <c r="DC70" s="115"/>
      <c r="DD70" s="115"/>
      <c r="DE70" s="115"/>
      <c r="DF70" s="115"/>
      <c r="DG70" s="115"/>
      <c r="DH70" s="115"/>
      <c r="DI70" s="115"/>
      <c r="DJ70" s="115"/>
      <c r="DK70" s="115"/>
      <c r="DL70" s="115"/>
      <c r="DM70" s="115"/>
      <c r="DN70" s="115"/>
      <c r="DO70" s="115"/>
      <c r="DP70" s="115"/>
      <c r="DQ70" s="115"/>
      <c r="DR70" s="115"/>
      <c r="DS70" s="115"/>
      <c r="DT70" s="115"/>
      <c r="DU70" s="115"/>
      <c r="DV70" s="115"/>
      <c r="DW70" s="115"/>
      <c r="DX70" s="115"/>
      <c r="DY70" s="115"/>
      <c r="DZ70" s="115"/>
      <c r="EA70" s="115"/>
      <c r="EB70" s="115"/>
      <c r="EC70" s="115"/>
      <c r="ED70" s="115"/>
      <c r="EE70" s="115"/>
    </row>
    <row r="71" spans="1:135" s="24" customFormat="1" ht="24">
      <c r="A71" s="120" t="s">
        <v>217</v>
      </c>
      <c r="B71" s="194"/>
      <c r="C71" s="44"/>
      <c r="D71" s="44"/>
      <c r="E71" s="44"/>
      <c r="F71" s="44"/>
      <c r="G71" s="64"/>
      <c r="H71" s="121">
        <v>409.5</v>
      </c>
      <c r="I71" s="116"/>
      <c r="J71" s="29"/>
      <c r="K71" s="29"/>
      <c r="M71" s="115"/>
      <c r="N71" s="115"/>
      <c r="O71" s="115"/>
      <c r="P71" s="115"/>
      <c r="Q71" s="115"/>
      <c r="R71" s="115"/>
      <c r="S71" s="115"/>
      <c r="T71" s="115"/>
      <c r="U71" s="115"/>
      <c r="V71" s="115"/>
      <c r="W71" s="115"/>
      <c r="X71" s="115"/>
      <c r="Y71" s="115"/>
      <c r="Z71" s="115"/>
      <c r="AA71" s="115"/>
      <c r="AB71" s="115"/>
      <c r="AC71" s="115"/>
      <c r="AD71" s="115"/>
      <c r="AE71" s="115"/>
      <c r="AF71" s="115"/>
      <c r="AG71" s="115"/>
      <c r="AH71" s="115"/>
      <c r="AI71" s="115"/>
      <c r="AJ71" s="115"/>
      <c r="AK71" s="115"/>
      <c r="AL71" s="115"/>
      <c r="AM71" s="115"/>
      <c r="AN71" s="115"/>
      <c r="AO71" s="115"/>
      <c r="AP71" s="115"/>
      <c r="AQ71" s="115"/>
      <c r="AR71" s="115"/>
      <c r="AS71" s="115"/>
      <c r="AT71" s="115"/>
      <c r="AU71" s="115"/>
      <c r="AV71" s="115"/>
      <c r="AW71" s="115"/>
      <c r="AX71" s="115"/>
      <c r="AY71" s="115"/>
      <c r="AZ71" s="115"/>
      <c r="BA71" s="115"/>
      <c r="BB71" s="115"/>
      <c r="BC71" s="115"/>
      <c r="BD71" s="115"/>
      <c r="BE71" s="115"/>
      <c r="BF71" s="115"/>
      <c r="BG71" s="115"/>
      <c r="BH71" s="115"/>
      <c r="BI71" s="115"/>
      <c r="BJ71" s="115"/>
      <c r="BK71" s="115"/>
      <c r="BL71" s="115"/>
      <c r="BM71" s="115"/>
      <c r="BN71" s="115"/>
      <c r="BO71" s="115"/>
      <c r="BP71" s="115"/>
      <c r="BQ71" s="115"/>
      <c r="BR71" s="115"/>
      <c r="BS71" s="115"/>
      <c r="BT71" s="115"/>
      <c r="BU71" s="115"/>
      <c r="BV71" s="115"/>
      <c r="BW71" s="115"/>
      <c r="BX71" s="115"/>
      <c r="BY71" s="115"/>
      <c r="BZ71" s="115"/>
      <c r="CA71" s="115"/>
      <c r="CB71" s="115"/>
      <c r="CC71" s="115"/>
      <c r="CD71" s="115"/>
      <c r="CE71" s="115"/>
      <c r="CF71" s="115"/>
      <c r="CG71" s="115"/>
      <c r="CH71" s="115"/>
      <c r="CI71" s="115"/>
      <c r="CJ71" s="115"/>
      <c r="CK71" s="115"/>
      <c r="CL71" s="115"/>
      <c r="CM71" s="115"/>
      <c r="CN71" s="115"/>
      <c r="CO71" s="115"/>
      <c r="CP71" s="115"/>
      <c r="CQ71" s="115"/>
      <c r="CR71" s="115"/>
      <c r="CS71" s="115"/>
      <c r="CT71" s="115"/>
      <c r="CU71" s="115"/>
      <c r="CV71" s="115"/>
      <c r="CW71" s="115"/>
      <c r="CX71" s="115"/>
      <c r="CY71" s="115"/>
      <c r="CZ71" s="115"/>
      <c r="DA71" s="115"/>
      <c r="DB71" s="115"/>
      <c r="DC71" s="115"/>
      <c r="DD71" s="115"/>
      <c r="DE71" s="115"/>
      <c r="DF71" s="115"/>
      <c r="DG71" s="115"/>
      <c r="DH71" s="115"/>
      <c r="DI71" s="115"/>
      <c r="DJ71" s="115"/>
      <c r="DK71" s="115"/>
      <c r="DL71" s="115"/>
      <c r="DM71" s="115"/>
      <c r="DN71" s="115"/>
      <c r="DO71" s="115"/>
      <c r="DP71" s="115"/>
      <c r="DQ71" s="115"/>
      <c r="DR71" s="115"/>
      <c r="DS71" s="115"/>
      <c r="DT71" s="115"/>
      <c r="DU71" s="115"/>
      <c r="DV71" s="115"/>
      <c r="DW71" s="115"/>
      <c r="DX71" s="115"/>
      <c r="DY71" s="115"/>
      <c r="DZ71" s="115"/>
      <c r="EA71" s="115"/>
      <c r="EB71" s="115"/>
      <c r="EC71" s="115"/>
      <c r="ED71" s="115"/>
      <c r="EE71" s="115"/>
    </row>
    <row r="72" spans="1:135" s="24" customFormat="1" ht="24">
      <c r="A72" s="120" t="s">
        <v>218</v>
      </c>
      <c r="B72" s="194"/>
      <c r="C72" s="44"/>
      <c r="D72" s="44"/>
      <c r="E72" s="44"/>
      <c r="F72" s="44"/>
      <c r="G72" s="64"/>
      <c r="H72" s="121">
        <v>405</v>
      </c>
      <c r="I72" s="116"/>
      <c r="J72" s="29"/>
      <c r="K72" s="29"/>
      <c r="M72" s="115"/>
      <c r="N72" s="115"/>
      <c r="O72" s="115"/>
      <c r="P72" s="115"/>
      <c r="Q72" s="115"/>
      <c r="R72" s="115"/>
      <c r="S72" s="115"/>
      <c r="T72" s="115"/>
      <c r="U72" s="115"/>
      <c r="V72" s="115"/>
      <c r="W72" s="115"/>
      <c r="X72" s="115"/>
      <c r="Y72" s="115"/>
      <c r="Z72" s="115"/>
      <c r="AA72" s="115"/>
      <c r="AB72" s="115"/>
      <c r="AC72" s="115"/>
      <c r="AD72" s="115"/>
      <c r="AE72" s="115"/>
      <c r="AF72" s="115"/>
      <c r="AG72" s="115"/>
      <c r="AH72" s="115"/>
      <c r="AI72" s="115"/>
      <c r="AJ72" s="115"/>
      <c r="AK72" s="115"/>
      <c r="AL72" s="115"/>
      <c r="AM72" s="115"/>
      <c r="AN72" s="115"/>
      <c r="AO72" s="115"/>
      <c r="AP72" s="115"/>
      <c r="AQ72" s="115"/>
      <c r="AR72" s="115"/>
      <c r="AS72" s="115"/>
      <c r="AT72" s="115"/>
      <c r="AU72" s="115"/>
      <c r="AV72" s="115"/>
      <c r="AW72" s="115"/>
      <c r="AX72" s="115"/>
      <c r="AY72" s="115"/>
      <c r="AZ72" s="115"/>
      <c r="BA72" s="115"/>
      <c r="BB72" s="115"/>
      <c r="BC72" s="115"/>
      <c r="BD72" s="115"/>
      <c r="BE72" s="115"/>
      <c r="BF72" s="115"/>
      <c r="BG72" s="115"/>
      <c r="BH72" s="115"/>
      <c r="BI72" s="115"/>
      <c r="BJ72" s="115"/>
      <c r="BK72" s="115"/>
      <c r="BL72" s="115"/>
      <c r="BM72" s="115"/>
      <c r="BN72" s="115"/>
      <c r="BO72" s="115"/>
      <c r="BP72" s="115"/>
      <c r="BQ72" s="115"/>
      <c r="BR72" s="115"/>
      <c r="BS72" s="115"/>
      <c r="BT72" s="115"/>
      <c r="BU72" s="115"/>
      <c r="BV72" s="115"/>
      <c r="BW72" s="115"/>
      <c r="BX72" s="115"/>
      <c r="BY72" s="115"/>
      <c r="BZ72" s="115"/>
      <c r="CA72" s="115"/>
      <c r="CB72" s="115"/>
      <c r="CC72" s="115"/>
      <c r="CD72" s="115"/>
      <c r="CE72" s="115"/>
      <c r="CF72" s="115"/>
      <c r="CG72" s="115"/>
      <c r="CH72" s="115"/>
      <c r="CI72" s="115"/>
      <c r="CJ72" s="115"/>
      <c r="CK72" s="115"/>
      <c r="CL72" s="115"/>
      <c r="CM72" s="115"/>
      <c r="CN72" s="115"/>
      <c r="CO72" s="115"/>
      <c r="CP72" s="115"/>
      <c r="CQ72" s="115"/>
      <c r="CR72" s="115"/>
      <c r="CS72" s="115"/>
      <c r="CT72" s="115"/>
      <c r="CU72" s="115"/>
      <c r="CV72" s="115"/>
      <c r="CW72" s="115"/>
      <c r="CX72" s="115"/>
      <c r="CY72" s="115"/>
      <c r="CZ72" s="115"/>
      <c r="DA72" s="115"/>
      <c r="DB72" s="115"/>
      <c r="DC72" s="115"/>
      <c r="DD72" s="115"/>
      <c r="DE72" s="115"/>
      <c r="DF72" s="115"/>
      <c r="DG72" s="115"/>
      <c r="DH72" s="115"/>
      <c r="DI72" s="115"/>
      <c r="DJ72" s="115"/>
      <c r="DK72" s="115"/>
      <c r="DL72" s="115"/>
      <c r="DM72" s="115"/>
      <c r="DN72" s="115"/>
      <c r="DO72" s="115"/>
      <c r="DP72" s="115"/>
      <c r="DQ72" s="115"/>
      <c r="DR72" s="115"/>
      <c r="DS72" s="115"/>
      <c r="DT72" s="115"/>
      <c r="DU72" s="115"/>
      <c r="DV72" s="115"/>
      <c r="DW72" s="115"/>
      <c r="DX72" s="115"/>
      <c r="DY72" s="115"/>
      <c r="DZ72" s="115"/>
      <c r="EA72" s="115"/>
      <c r="EB72" s="115"/>
      <c r="EC72" s="115"/>
      <c r="ED72" s="115"/>
      <c r="EE72" s="115"/>
    </row>
    <row r="73" spans="1:135" s="24" customFormat="1" ht="24">
      <c r="A73" s="120" t="s">
        <v>219</v>
      </c>
      <c r="B73" s="194"/>
      <c r="C73" s="44"/>
      <c r="D73" s="44"/>
      <c r="E73" s="44"/>
      <c r="F73" s="44"/>
      <c r="G73" s="64"/>
      <c r="H73" s="121">
        <v>360</v>
      </c>
      <c r="I73" s="116"/>
      <c r="J73" s="29"/>
      <c r="K73" s="29"/>
      <c r="M73" s="115"/>
      <c r="N73" s="115"/>
      <c r="O73" s="115"/>
      <c r="P73" s="115"/>
      <c r="Q73" s="115"/>
      <c r="R73" s="115"/>
      <c r="S73" s="115"/>
      <c r="T73" s="115"/>
      <c r="U73" s="115"/>
      <c r="V73" s="115"/>
      <c r="W73" s="115"/>
      <c r="X73" s="115"/>
      <c r="Y73" s="115"/>
      <c r="Z73" s="115"/>
      <c r="AA73" s="115"/>
      <c r="AB73" s="115"/>
      <c r="AC73" s="115"/>
      <c r="AD73" s="115"/>
      <c r="AE73" s="115"/>
      <c r="AF73" s="115"/>
      <c r="AG73" s="115"/>
      <c r="AH73" s="115"/>
      <c r="AI73" s="115"/>
      <c r="AJ73" s="115"/>
      <c r="AK73" s="115"/>
      <c r="AL73" s="115"/>
      <c r="AM73" s="115"/>
      <c r="AN73" s="115"/>
      <c r="AO73" s="115"/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  <c r="BH73" s="115"/>
      <c r="BI73" s="115"/>
      <c r="BJ73" s="115"/>
      <c r="BK73" s="115"/>
      <c r="BL73" s="115"/>
      <c r="BM73" s="115"/>
      <c r="BN73" s="115"/>
      <c r="BO73" s="115"/>
      <c r="BP73" s="115"/>
      <c r="BQ73" s="115"/>
      <c r="BR73" s="115"/>
      <c r="BS73" s="115"/>
      <c r="BT73" s="115"/>
      <c r="BU73" s="115"/>
      <c r="BV73" s="115"/>
      <c r="BW73" s="115"/>
      <c r="BX73" s="115"/>
      <c r="BY73" s="115"/>
      <c r="BZ73" s="115"/>
      <c r="CA73" s="115"/>
      <c r="CB73" s="115"/>
      <c r="CC73" s="115"/>
      <c r="CD73" s="115"/>
      <c r="CE73" s="115"/>
      <c r="CF73" s="115"/>
      <c r="CG73" s="115"/>
      <c r="CH73" s="115"/>
      <c r="CI73" s="115"/>
      <c r="CJ73" s="115"/>
      <c r="CK73" s="115"/>
      <c r="CL73" s="115"/>
      <c r="CM73" s="115"/>
      <c r="CN73" s="115"/>
      <c r="CO73" s="115"/>
      <c r="CP73" s="115"/>
      <c r="CQ73" s="115"/>
      <c r="CR73" s="115"/>
      <c r="CS73" s="115"/>
      <c r="CT73" s="115"/>
      <c r="CU73" s="115"/>
      <c r="CV73" s="115"/>
      <c r="CW73" s="115"/>
      <c r="CX73" s="115"/>
      <c r="CY73" s="115"/>
      <c r="CZ73" s="115"/>
      <c r="DA73" s="115"/>
      <c r="DB73" s="115"/>
      <c r="DC73" s="115"/>
      <c r="DD73" s="115"/>
      <c r="DE73" s="115"/>
      <c r="DF73" s="115"/>
      <c r="DG73" s="115"/>
      <c r="DH73" s="115"/>
      <c r="DI73" s="115"/>
      <c r="DJ73" s="115"/>
      <c r="DK73" s="115"/>
      <c r="DL73" s="115"/>
      <c r="DM73" s="115"/>
      <c r="DN73" s="115"/>
      <c r="DO73" s="115"/>
      <c r="DP73" s="115"/>
      <c r="DQ73" s="115"/>
      <c r="DR73" s="115"/>
      <c r="DS73" s="115"/>
      <c r="DT73" s="115"/>
      <c r="DU73" s="115"/>
      <c r="DV73" s="115"/>
      <c r="DW73" s="115"/>
      <c r="DX73" s="115"/>
      <c r="DY73" s="115"/>
      <c r="DZ73" s="115"/>
      <c r="EA73" s="115"/>
      <c r="EB73" s="115"/>
      <c r="EC73" s="115"/>
      <c r="ED73" s="115"/>
      <c r="EE73" s="115"/>
    </row>
    <row r="74" spans="1:135" s="24" customFormat="1" ht="24">
      <c r="A74" s="120" t="s">
        <v>220</v>
      </c>
      <c r="B74" s="194"/>
      <c r="C74" s="44"/>
      <c r="D74" s="44"/>
      <c r="E74" s="44"/>
      <c r="F74" s="44"/>
      <c r="G74" s="64"/>
      <c r="H74" s="121">
        <v>405</v>
      </c>
      <c r="I74" s="116"/>
      <c r="J74" s="29"/>
      <c r="K74" s="29"/>
      <c r="M74" s="115"/>
      <c r="N74" s="115"/>
      <c r="O74" s="115"/>
      <c r="P74" s="115"/>
      <c r="Q74" s="115"/>
      <c r="R74" s="115"/>
      <c r="S74" s="115"/>
      <c r="T74" s="115"/>
      <c r="U74" s="115"/>
      <c r="V74" s="115"/>
      <c r="W74" s="115"/>
      <c r="X74" s="115"/>
      <c r="Y74" s="115"/>
      <c r="Z74" s="115"/>
      <c r="AA74" s="115"/>
      <c r="AB74" s="115"/>
      <c r="AC74" s="115"/>
      <c r="AD74" s="115"/>
      <c r="AE74" s="115"/>
      <c r="AF74" s="115"/>
      <c r="AG74" s="115"/>
      <c r="AH74" s="115"/>
      <c r="AI74" s="115"/>
      <c r="AJ74" s="115"/>
      <c r="AK74" s="115"/>
      <c r="AL74" s="115"/>
      <c r="AM74" s="115"/>
      <c r="AN74" s="115"/>
      <c r="AO74" s="115"/>
      <c r="AP74" s="115"/>
      <c r="AQ74" s="115"/>
      <c r="AR74" s="115"/>
      <c r="AS74" s="115"/>
      <c r="AT74" s="115"/>
      <c r="AU74" s="115"/>
      <c r="AV74" s="115"/>
      <c r="AW74" s="115"/>
      <c r="AX74" s="115"/>
      <c r="AY74" s="115"/>
      <c r="AZ74" s="115"/>
      <c r="BA74" s="115"/>
      <c r="BB74" s="115"/>
      <c r="BC74" s="115"/>
      <c r="BD74" s="115"/>
      <c r="BE74" s="115"/>
      <c r="BF74" s="115"/>
      <c r="BG74" s="115"/>
      <c r="BH74" s="115"/>
      <c r="BI74" s="115"/>
      <c r="BJ74" s="115"/>
      <c r="BK74" s="115"/>
      <c r="BL74" s="115"/>
      <c r="BM74" s="115"/>
      <c r="BN74" s="115"/>
      <c r="BO74" s="115"/>
      <c r="BP74" s="115"/>
      <c r="BQ74" s="115"/>
      <c r="BR74" s="115"/>
      <c r="BS74" s="115"/>
      <c r="BT74" s="115"/>
      <c r="BU74" s="115"/>
      <c r="BV74" s="115"/>
      <c r="BW74" s="115"/>
      <c r="BX74" s="115"/>
      <c r="BY74" s="115"/>
      <c r="BZ74" s="115"/>
      <c r="CA74" s="115"/>
      <c r="CB74" s="115"/>
      <c r="CC74" s="115"/>
      <c r="CD74" s="115"/>
      <c r="CE74" s="115"/>
      <c r="CF74" s="115"/>
      <c r="CG74" s="115"/>
      <c r="CH74" s="115"/>
      <c r="CI74" s="115"/>
      <c r="CJ74" s="115"/>
      <c r="CK74" s="115"/>
      <c r="CL74" s="115"/>
      <c r="CM74" s="115"/>
      <c r="CN74" s="115"/>
      <c r="CO74" s="115"/>
      <c r="CP74" s="115"/>
      <c r="CQ74" s="115"/>
      <c r="CR74" s="115"/>
      <c r="CS74" s="115"/>
      <c r="CT74" s="115"/>
      <c r="CU74" s="115"/>
      <c r="CV74" s="115"/>
      <c r="CW74" s="115"/>
      <c r="CX74" s="115"/>
      <c r="CY74" s="115"/>
      <c r="CZ74" s="115"/>
      <c r="DA74" s="115"/>
      <c r="DB74" s="115"/>
      <c r="DC74" s="115"/>
      <c r="DD74" s="115"/>
      <c r="DE74" s="115"/>
      <c r="DF74" s="115"/>
      <c r="DG74" s="115"/>
      <c r="DH74" s="115"/>
      <c r="DI74" s="115"/>
      <c r="DJ74" s="115"/>
      <c r="DK74" s="115"/>
      <c r="DL74" s="115"/>
      <c r="DM74" s="115"/>
      <c r="DN74" s="115"/>
      <c r="DO74" s="115"/>
      <c r="DP74" s="115"/>
      <c r="DQ74" s="115"/>
      <c r="DR74" s="115"/>
      <c r="DS74" s="115"/>
      <c r="DT74" s="115"/>
      <c r="DU74" s="115"/>
      <c r="DV74" s="115"/>
      <c r="DW74" s="115"/>
      <c r="DX74" s="115"/>
      <c r="DY74" s="115"/>
      <c r="DZ74" s="115"/>
      <c r="EA74" s="115"/>
      <c r="EB74" s="115"/>
      <c r="EC74" s="115"/>
      <c r="ED74" s="115"/>
      <c r="EE74" s="115"/>
    </row>
    <row r="75" spans="1:135" s="24" customFormat="1" ht="24">
      <c r="A75" s="120" t="s">
        <v>221</v>
      </c>
      <c r="B75" s="194"/>
      <c r="C75" s="44"/>
      <c r="D75" s="44"/>
      <c r="E75" s="44"/>
      <c r="F75" s="44"/>
      <c r="G75" s="64"/>
      <c r="H75" s="121">
        <v>441</v>
      </c>
      <c r="I75" s="116"/>
      <c r="J75" s="29"/>
      <c r="K75" s="29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5"/>
      <c r="AH75" s="115"/>
      <c r="AI75" s="115"/>
      <c r="AJ75" s="115"/>
      <c r="AK75" s="115"/>
      <c r="AL75" s="115"/>
      <c r="AM75" s="115"/>
      <c r="AN75" s="115"/>
      <c r="AO75" s="115"/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  <c r="BH75" s="115"/>
      <c r="BI75" s="115"/>
      <c r="BJ75" s="115"/>
      <c r="BK75" s="115"/>
      <c r="BL75" s="115"/>
      <c r="BM75" s="115"/>
      <c r="BN75" s="115"/>
      <c r="BO75" s="115"/>
      <c r="BP75" s="115"/>
      <c r="BQ75" s="115"/>
      <c r="BR75" s="115"/>
      <c r="BS75" s="115"/>
      <c r="BT75" s="115"/>
      <c r="BU75" s="115"/>
      <c r="BV75" s="115"/>
      <c r="BW75" s="115"/>
      <c r="BX75" s="115"/>
      <c r="BY75" s="115"/>
      <c r="BZ75" s="115"/>
      <c r="CA75" s="115"/>
      <c r="CB75" s="115"/>
      <c r="CC75" s="115"/>
      <c r="CD75" s="115"/>
      <c r="CE75" s="115"/>
      <c r="CF75" s="115"/>
      <c r="CG75" s="115"/>
      <c r="CH75" s="115"/>
      <c r="CI75" s="115"/>
      <c r="CJ75" s="115"/>
      <c r="CK75" s="115"/>
      <c r="CL75" s="115"/>
      <c r="CM75" s="115"/>
      <c r="CN75" s="115"/>
      <c r="CO75" s="115"/>
      <c r="CP75" s="115"/>
      <c r="CQ75" s="115"/>
      <c r="CR75" s="115"/>
      <c r="CS75" s="115"/>
      <c r="CT75" s="115"/>
      <c r="CU75" s="115"/>
      <c r="CV75" s="115"/>
      <c r="CW75" s="115"/>
      <c r="CX75" s="115"/>
      <c r="CY75" s="115"/>
      <c r="CZ75" s="115"/>
      <c r="DA75" s="115"/>
      <c r="DB75" s="115"/>
      <c r="DC75" s="115"/>
      <c r="DD75" s="115"/>
      <c r="DE75" s="115"/>
      <c r="DF75" s="115"/>
      <c r="DG75" s="115"/>
      <c r="DH75" s="115"/>
      <c r="DI75" s="115"/>
      <c r="DJ75" s="115"/>
      <c r="DK75" s="115"/>
      <c r="DL75" s="115"/>
      <c r="DM75" s="115"/>
      <c r="DN75" s="115"/>
      <c r="DO75" s="115"/>
      <c r="DP75" s="115"/>
      <c r="DQ75" s="115"/>
      <c r="DR75" s="115"/>
      <c r="DS75" s="115"/>
      <c r="DT75" s="115"/>
      <c r="DU75" s="115"/>
      <c r="DV75" s="115"/>
      <c r="DW75" s="115"/>
      <c r="DX75" s="115"/>
      <c r="DY75" s="115"/>
      <c r="DZ75" s="115"/>
      <c r="EA75" s="115"/>
      <c r="EB75" s="115"/>
      <c r="EC75" s="115"/>
      <c r="ED75" s="115"/>
      <c r="EE75" s="115"/>
    </row>
    <row r="76" spans="1:135" s="24" customFormat="1" ht="24">
      <c r="A76" s="120" t="s">
        <v>222</v>
      </c>
      <c r="B76" s="194"/>
      <c r="C76" s="44"/>
      <c r="D76" s="44"/>
      <c r="E76" s="44"/>
      <c r="F76" s="44"/>
      <c r="G76" s="64"/>
      <c r="H76" s="121">
        <v>369</v>
      </c>
      <c r="I76" s="116"/>
      <c r="J76" s="29"/>
      <c r="K76" s="29"/>
      <c r="M76" s="115"/>
      <c r="N76" s="115"/>
      <c r="O76" s="115"/>
      <c r="P76" s="115"/>
      <c r="Q76" s="115"/>
      <c r="R76" s="115"/>
      <c r="S76" s="115"/>
      <c r="T76" s="115"/>
      <c r="U76" s="115"/>
      <c r="V76" s="115"/>
      <c r="W76" s="115"/>
      <c r="X76" s="115"/>
      <c r="Y76" s="115"/>
      <c r="Z76" s="115"/>
      <c r="AA76" s="115"/>
      <c r="AB76" s="115"/>
      <c r="AC76" s="115"/>
      <c r="AD76" s="115"/>
      <c r="AE76" s="115"/>
      <c r="AF76" s="115"/>
      <c r="AG76" s="115"/>
      <c r="AH76" s="115"/>
      <c r="AI76" s="115"/>
      <c r="AJ76" s="115"/>
      <c r="AK76" s="115"/>
      <c r="AL76" s="115"/>
      <c r="AM76" s="115"/>
      <c r="AN76" s="115"/>
      <c r="AO76" s="115"/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  <c r="BH76" s="115"/>
      <c r="BI76" s="115"/>
      <c r="BJ76" s="115"/>
      <c r="BK76" s="115"/>
      <c r="BL76" s="115"/>
      <c r="BM76" s="115"/>
      <c r="BN76" s="115"/>
      <c r="BO76" s="115"/>
      <c r="BP76" s="115"/>
      <c r="BQ76" s="115"/>
      <c r="BR76" s="115"/>
      <c r="BS76" s="115"/>
      <c r="BT76" s="115"/>
      <c r="BU76" s="115"/>
      <c r="BV76" s="115"/>
      <c r="BW76" s="115"/>
      <c r="BX76" s="115"/>
      <c r="BY76" s="115"/>
      <c r="BZ76" s="115"/>
      <c r="CA76" s="115"/>
      <c r="CB76" s="115"/>
      <c r="CC76" s="115"/>
      <c r="CD76" s="115"/>
      <c r="CE76" s="115"/>
      <c r="CF76" s="115"/>
      <c r="CG76" s="115"/>
      <c r="CH76" s="115"/>
      <c r="CI76" s="115"/>
      <c r="CJ76" s="115"/>
      <c r="CK76" s="115"/>
      <c r="CL76" s="115"/>
      <c r="CM76" s="115"/>
      <c r="CN76" s="115"/>
      <c r="CO76" s="115"/>
      <c r="CP76" s="115"/>
      <c r="CQ76" s="115"/>
      <c r="CR76" s="115"/>
      <c r="CS76" s="115"/>
      <c r="CT76" s="115"/>
      <c r="CU76" s="115"/>
      <c r="CV76" s="115"/>
      <c r="CW76" s="115"/>
      <c r="CX76" s="115"/>
      <c r="CY76" s="115"/>
      <c r="CZ76" s="115"/>
      <c r="DA76" s="115"/>
      <c r="DB76" s="115"/>
      <c r="DC76" s="115"/>
      <c r="DD76" s="115"/>
      <c r="DE76" s="115"/>
      <c r="DF76" s="115"/>
      <c r="DG76" s="115"/>
      <c r="DH76" s="115"/>
      <c r="DI76" s="115"/>
      <c r="DJ76" s="115"/>
      <c r="DK76" s="115"/>
      <c r="DL76" s="115"/>
      <c r="DM76" s="115"/>
      <c r="DN76" s="115"/>
      <c r="DO76" s="115"/>
      <c r="DP76" s="115"/>
      <c r="DQ76" s="115"/>
      <c r="DR76" s="115"/>
      <c r="DS76" s="115"/>
      <c r="DT76" s="115"/>
      <c r="DU76" s="115"/>
      <c r="DV76" s="115"/>
      <c r="DW76" s="115"/>
      <c r="DX76" s="115"/>
      <c r="DY76" s="115"/>
      <c r="DZ76" s="115"/>
      <c r="EA76" s="115"/>
      <c r="EB76" s="115"/>
      <c r="EC76" s="115"/>
      <c r="ED76" s="115"/>
      <c r="EE76" s="115"/>
    </row>
    <row r="77" spans="1:135" s="24" customFormat="1" ht="24">
      <c r="A77" s="120" t="s">
        <v>223</v>
      </c>
      <c r="B77" s="194"/>
      <c r="C77" s="44"/>
      <c r="D77" s="44"/>
      <c r="E77" s="44"/>
      <c r="F77" s="44"/>
      <c r="G77" s="64"/>
      <c r="H77" s="121">
        <v>441</v>
      </c>
      <c r="I77" s="116"/>
      <c r="J77" s="29"/>
      <c r="K77" s="29"/>
      <c r="M77" s="115"/>
      <c r="N77" s="115"/>
      <c r="O77" s="115"/>
      <c r="P77" s="115"/>
      <c r="Q77" s="115"/>
      <c r="R77" s="115"/>
      <c r="S77" s="115"/>
      <c r="T77" s="115"/>
      <c r="U77" s="115"/>
      <c r="V77" s="115"/>
      <c r="W77" s="115"/>
      <c r="X77" s="115"/>
      <c r="Y77" s="115"/>
      <c r="Z77" s="115"/>
      <c r="AA77" s="115"/>
      <c r="AB77" s="115"/>
      <c r="AC77" s="115"/>
      <c r="AD77" s="115"/>
      <c r="AE77" s="115"/>
      <c r="AF77" s="115"/>
      <c r="AG77" s="115"/>
      <c r="AH77" s="115"/>
      <c r="AI77" s="115"/>
      <c r="AJ77" s="115"/>
      <c r="AK77" s="115"/>
      <c r="AL77" s="115"/>
      <c r="AM77" s="115"/>
      <c r="AN77" s="115"/>
      <c r="AO77" s="115"/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  <c r="BH77" s="115"/>
      <c r="BI77" s="115"/>
      <c r="BJ77" s="115"/>
      <c r="BK77" s="115"/>
      <c r="BL77" s="115"/>
      <c r="BM77" s="115"/>
      <c r="BN77" s="115"/>
      <c r="BO77" s="115"/>
      <c r="BP77" s="115"/>
      <c r="BQ77" s="115"/>
      <c r="BR77" s="115"/>
      <c r="BS77" s="115"/>
      <c r="BT77" s="115"/>
      <c r="BU77" s="115"/>
      <c r="BV77" s="115"/>
      <c r="BW77" s="115"/>
      <c r="BX77" s="115"/>
      <c r="BY77" s="115"/>
      <c r="BZ77" s="115"/>
      <c r="CA77" s="115"/>
      <c r="CB77" s="115"/>
      <c r="CC77" s="115"/>
      <c r="CD77" s="115"/>
      <c r="CE77" s="115"/>
      <c r="CF77" s="115"/>
      <c r="CG77" s="115"/>
      <c r="CH77" s="115"/>
      <c r="CI77" s="115"/>
      <c r="CJ77" s="115"/>
      <c r="CK77" s="115"/>
      <c r="CL77" s="115"/>
      <c r="CM77" s="115"/>
      <c r="CN77" s="115"/>
      <c r="CO77" s="115"/>
      <c r="CP77" s="115"/>
      <c r="CQ77" s="115"/>
      <c r="CR77" s="115"/>
      <c r="CS77" s="115"/>
      <c r="CT77" s="115"/>
      <c r="CU77" s="115"/>
      <c r="CV77" s="115"/>
      <c r="CW77" s="115"/>
      <c r="CX77" s="115"/>
      <c r="CY77" s="115"/>
      <c r="CZ77" s="115"/>
      <c r="DA77" s="115"/>
      <c r="DB77" s="115"/>
      <c r="DC77" s="115"/>
      <c r="DD77" s="115"/>
      <c r="DE77" s="115"/>
      <c r="DF77" s="115"/>
      <c r="DG77" s="115"/>
      <c r="DH77" s="115"/>
      <c r="DI77" s="115"/>
      <c r="DJ77" s="115"/>
      <c r="DK77" s="115"/>
      <c r="DL77" s="115"/>
      <c r="DM77" s="115"/>
      <c r="DN77" s="115"/>
      <c r="DO77" s="115"/>
      <c r="DP77" s="115"/>
      <c r="DQ77" s="115"/>
      <c r="DR77" s="115"/>
      <c r="DS77" s="115"/>
      <c r="DT77" s="115"/>
      <c r="DU77" s="115"/>
      <c r="DV77" s="115"/>
      <c r="DW77" s="115"/>
      <c r="DX77" s="115"/>
      <c r="DY77" s="115"/>
      <c r="DZ77" s="115"/>
      <c r="EA77" s="115"/>
      <c r="EB77" s="115"/>
      <c r="EC77" s="115"/>
      <c r="ED77" s="115"/>
      <c r="EE77" s="115"/>
    </row>
    <row r="78" spans="1:135" s="24" customFormat="1">
      <c r="A78" s="117" t="s">
        <v>224</v>
      </c>
      <c r="B78" s="186"/>
      <c r="C78" s="44" t="s">
        <v>53</v>
      </c>
      <c r="D78" s="44" t="s">
        <v>54</v>
      </c>
      <c r="E78" s="44" t="s">
        <v>188</v>
      </c>
      <c r="F78" s="44" t="s">
        <v>160</v>
      </c>
      <c r="G78" s="29">
        <v>0</v>
      </c>
      <c r="H78" s="118">
        <f>SUM(H79:H103)</f>
        <v>1151.06</v>
      </c>
      <c r="I78" s="43">
        <v>0</v>
      </c>
      <c r="J78" s="43">
        <v>0</v>
      </c>
      <c r="K78" s="43">
        <f t="shared" si="6"/>
        <v>1151.06</v>
      </c>
      <c r="M78" s="115"/>
      <c r="N78" s="115"/>
      <c r="O78" s="115"/>
      <c r="P78" s="115"/>
      <c r="Q78" s="115"/>
      <c r="R78" s="115"/>
      <c r="S78" s="115"/>
      <c r="T78" s="115"/>
      <c r="U78" s="115"/>
      <c r="V78" s="115"/>
      <c r="W78" s="115"/>
      <c r="X78" s="115"/>
      <c r="Y78" s="115"/>
      <c r="Z78" s="115"/>
      <c r="AA78" s="115"/>
      <c r="AB78" s="115"/>
      <c r="AC78" s="115"/>
      <c r="AD78" s="115"/>
      <c r="AE78" s="115"/>
      <c r="AF78" s="115"/>
      <c r="AG78" s="115"/>
      <c r="AH78" s="115"/>
      <c r="AI78" s="115"/>
      <c r="AJ78" s="115"/>
      <c r="AK78" s="115"/>
      <c r="AL78" s="115"/>
      <c r="AM78" s="115"/>
      <c r="AN78" s="115"/>
      <c r="AO78" s="115"/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  <c r="BH78" s="115"/>
      <c r="BI78" s="115"/>
      <c r="BJ78" s="115"/>
      <c r="BK78" s="115"/>
      <c r="BL78" s="115"/>
      <c r="BM78" s="115"/>
      <c r="BN78" s="115"/>
      <c r="BO78" s="115"/>
      <c r="BP78" s="115"/>
      <c r="BQ78" s="115"/>
      <c r="BR78" s="115"/>
      <c r="BS78" s="115"/>
      <c r="BT78" s="115"/>
      <c r="BU78" s="115"/>
      <c r="BV78" s="115"/>
      <c r="BW78" s="115"/>
      <c r="BX78" s="115"/>
      <c r="BY78" s="115"/>
      <c r="BZ78" s="115"/>
      <c r="CA78" s="115"/>
      <c r="CB78" s="115"/>
      <c r="CC78" s="115"/>
      <c r="CD78" s="115"/>
      <c r="CE78" s="115"/>
      <c r="CF78" s="115"/>
      <c r="CG78" s="115"/>
      <c r="CH78" s="115"/>
      <c r="CI78" s="115"/>
      <c r="CJ78" s="115"/>
      <c r="CK78" s="115"/>
      <c r="CL78" s="115"/>
      <c r="CM78" s="115"/>
      <c r="CN78" s="115"/>
      <c r="CO78" s="115"/>
      <c r="CP78" s="115"/>
      <c r="CQ78" s="115"/>
      <c r="CR78" s="115"/>
      <c r="CS78" s="115"/>
      <c r="CT78" s="115"/>
      <c r="CU78" s="115"/>
      <c r="CV78" s="115"/>
      <c r="CW78" s="115"/>
      <c r="CX78" s="115"/>
      <c r="CY78" s="115"/>
      <c r="CZ78" s="115"/>
      <c r="DA78" s="115"/>
      <c r="DB78" s="115"/>
      <c r="DC78" s="115"/>
      <c r="DD78" s="115"/>
      <c r="DE78" s="115"/>
      <c r="DF78" s="115"/>
      <c r="DG78" s="115"/>
      <c r="DH78" s="115"/>
      <c r="DI78" s="115"/>
      <c r="DJ78" s="115"/>
      <c r="DK78" s="115"/>
      <c r="DL78" s="115"/>
      <c r="DM78" s="115"/>
      <c r="DN78" s="115"/>
      <c r="DO78" s="115"/>
      <c r="DP78" s="115"/>
      <c r="DQ78" s="115"/>
      <c r="DR78" s="115"/>
      <c r="DS78" s="115"/>
      <c r="DT78" s="115"/>
      <c r="DU78" s="115"/>
      <c r="DV78" s="115"/>
      <c r="DW78" s="115"/>
      <c r="DX78" s="115"/>
      <c r="DY78" s="115"/>
      <c r="DZ78" s="115"/>
      <c r="EA78" s="115"/>
      <c r="EB78" s="115"/>
      <c r="EC78" s="115"/>
      <c r="ED78" s="115"/>
      <c r="EE78" s="115"/>
    </row>
    <row r="79" spans="1:135" s="24" customFormat="1" ht="24">
      <c r="A79" s="120" t="s">
        <v>198</v>
      </c>
      <c r="B79" s="100"/>
      <c r="C79" s="44"/>
      <c r="D79" s="44"/>
      <c r="E79" s="44"/>
      <c r="F79" s="44"/>
      <c r="G79" s="64"/>
      <c r="H79" s="121">
        <v>54</v>
      </c>
      <c r="I79" s="116"/>
      <c r="J79" s="29"/>
      <c r="K79" s="29"/>
      <c r="M79" s="115"/>
      <c r="N79" s="115"/>
      <c r="O79" s="115"/>
      <c r="P79" s="115"/>
      <c r="Q79" s="115"/>
      <c r="R79" s="115"/>
      <c r="S79" s="115"/>
      <c r="T79" s="115"/>
      <c r="U79" s="115"/>
      <c r="V79" s="115"/>
      <c r="W79" s="115"/>
      <c r="X79" s="115"/>
      <c r="Y79" s="115"/>
      <c r="Z79" s="115"/>
      <c r="AA79" s="115"/>
      <c r="AB79" s="115"/>
      <c r="AC79" s="115"/>
      <c r="AD79" s="115"/>
      <c r="AE79" s="115"/>
      <c r="AF79" s="115"/>
      <c r="AG79" s="115"/>
      <c r="AH79" s="115"/>
      <c r="AI79" s="115"/>
      <c r="AJ79" s="115"/>
      <c r="AK79" s="115"/>
      <c r="AL79" s="115"/>
      <c r="AM79" s="115"/>
      <c r="AN79" s="115"/>
      <c r="AO79" s="115"/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  <c r="BH79" s="115"/>
      <c r="BI79" s="115"/>
      <c r="BJ79" s="115"/>
      <c r="BK79" s="115"/>
      <c r="BL79" s="115"/>
      <c r="BM79" s="115"/>
      <c r="BN79" s="115"/>
      <c r="BO79" s="115"/>
      <c r="BP79" s="115"/>
      <c r="BQ79" s="115"/>
      <c r="BR79" s="115"/>
      <c r="BS79" s="115"/>
      <c r="BT79" s="115"/>
      <c r="BU79" s="115"/>
      <c r="BV79" s="115"/>
      <c r="BW79" s="115"/>
      <c r="BX79" s="115"/>
      <c r="BY79" s="115"/>
      <c r="BZ79" s="115"/>
      <c r="CA79" s="115"/>
      <c r="CB79" s="115"/>
      <c r="CC79" s="115"/>
      <c r="CD79" s="115"/>
      <c r="CE79" s="115"/>
      <c r="CF79" s="115"/>
      <c r="CG79" s="115"/>
      <c r="CH79" s="115"/>
      <c r="CI79" s="115"/>
      <c r="CJ79" s="115"/>
      <c r="CK79" s="115"/>
      <c r="CL79" s="115"/>
      <c r="CM79" s="115"/>
      <c r="CN79" s="115"/>
      <c r="CO79" s="115"/>
      <c r="CP79" s="115"/>
      <c r="CQ79" s="115"/>
      <c r="CR79" s="115"/>
      <c r="CS79" s="115"/>
      <c r="CT79" s="115"/>
      <c r="CU79" s="115"/>
      <c r="CV79" s="115"/>
      <c r="CW79" s="115"/>
      <c r="CX79" s="115"/>
      <c r="CY79" s="115"/>
      <c r="CZ79" s="115"/>
      <c r="DA79" s="115"/>
      <c r="DB79" s="115"/>
      <c r="DC79" s="115"/>
      <c r="DD79" s="115"/>
      <c r="DE79" s="115"/>
      <c r="DF79" s="115"/>
      <c r="DG79" s="115"/>
      <c r="DH79" s="115"/>
      <c r="DI79" s="115"/>
      <c r="DJ79" s="115"/>
      <c r="DK79" s="115"/>
      <c r="DL79" s="115"/>
      <c r="DM79" s="115"/>
      <c r="DN79" s="115"/>
      <c r="DO79" s="115"/>
      <c r="DP79" s="115"/>
      <c r="DQ79" s="115"/>
      <c r="DR79" s="115"/>
      <c r="DS79" s="115"/>
      <c r="DT79" s="115"/>
      <c r="DU79" s="115"/>
      <c r="DV79" s="115"/>
      <c r="DW79" s="115"/>
      <c r="DX79" s="115"/>
      <c r="DY79" s="115"/>
      <c r="DZ79" s="115"/>
      <c r="EA79" s="115"/>
      <c r="EB79" s="115"/>
      <c r="EC79" s="115"/>
      <c r="ED79" s="115"/>
      <c r="EE79" s="115"/>
    </row>
    <row r="80" spans="1:135" s="24" customFormat="1" ht="24">
      <c r="A80" s="120" t="s">
        <v>200</v>
      </c>
      <c r="B80" s="100"/>
      <c r="C80" s="44"/>
      <c r="D80" s="44"/>
      <c r="E80" s="44"/>
      <c r="F80" s="44"/>
      <c r="G80" s="64"/>
      <c r="H80" s="121">
        <v>59.33</v>
      </c>
      <c r="I80" s="116"/>
      <c r="J80" s="29"/>
      <c r="K80" s="29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115"/>
      <c r="X80" s="115"/>
      <c r="Y80" s="115"/>
      <c r="Z80" s="115"/>
      <c r="AA80" s="115"/>
      <c r="AB80" s="115"/>
      <c r="AC80" s="115"/>
      <c r="AD80" s="115"/>
      <c r="AE80" s="115"/>
      <c r="AF80" s="115"/>
      <c r="AG80" s="115"/>
      <c r="AH80" s="115"/>
      <c r="AI80" s="115"/>
      <c r="AJ80" s="115"/>
      <c r="AK80" s="115"/>
      <c r="AL80" s="115"/>
      <c r="AM80" s="115"/>
      <c r="AN80" s="115"/>
      <c r="AO80" s="115"/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  <c r="BH80" s="115"/>
      <c r="BI80" s="115"/>
      <c r="BJ80" s="115"/>
      <c r="BK80" s="115"/>
      <c r="BL80" s="115"/>
      <c r="BM80" s="115"/>
      <c r="BN80" s="115"/>
      <c r="BO80" s="115"/>
      <c r="BP80" s="115"/>
      <c r="BQ80" s="115"/>
      <c r="BR80" s="115"/>
      <c r="BS80" s="115"/>
      <c r="BT80" s="115"/>
      <c r="BU80" s="115"/>
      <c r="BV80" s="115"/>
      <c r="BW80" s="115"/>
      <c r="BX80" s="115"/>
      <c r="BY80" s="115"/>
      <c r="BZ80" s="115"/>
      <c r="CA80" s="115"/>
      <c r="CB80" s="115"/>
      <c r="CC80" s="115"/>
      <c r="CD80" s="115"/>
      <c r="CE80" s="115"/>
      <c r="CF80" s="115"/>
      <c r="CG80" s="115"/>
      <c r="CH80" s="115"/>
      <c r="CI80" s="115"/>
      <c r="CJ80" s="115"/>
      <c r="CK80" s="115"/>
      <c r="CL80" s="115"/>
      <c r="CM80" s="115"/>
      <c r="CN80" s="115"/>
      <c r="CO80" s="115"/>
      <c r="CP80" s="115"/>
      <c r="CQ80" s="115"/>
      <c r="CR80" s="115"/>
      <c r="CS80" s="115"/>
      <c r="CT80" s="115"/>
      <c r="CU80" s="115"/>
      <c r="CV80" s="115"/>
      <c r="CW80" s="115"/>
      <c r="CX80" s="115"/>
      <c r="CY80" s="115"/>
      <c r="CZ80" s="115"/>
      <c r="DA80" s="115"/>
      <c r="DB80" s="115"/>
      <c r="DC80" s="115"/>
      <c r="DD80" s="115"/>
      <c r="DE80" s="115"/>
      <c r="DF80" s="115"/>
      <c r="DG80" s="115"/>
      <c r="DH80" s="115"/>
      <c r="DI80" s="115"/>
      <c r="DJ80" s="115"/>
      <c r="DK80" s="115"/>
      <c r="DL80" s="115"/>
      <c r="DM80" s="115"/>
      <c r="DN80" s="115"/>
      <c r="DO80" s="115"/>
      <c r="DP80" s="115"/>
      <c r="DQ80" s="115"/>
      <c r="DR80" s="115"/>
      <c r="DS80" s="115"/>
      <c r="DT80" s="115"/>
      <c r="DU80" s="115"/>
      <c r="DV80" s="115"/>
      <c r="DW80" s="115"/>
      <c r="DX80" s="115"/>
      <c r="DY80" s="115"/>
      <c r="DZ80" s="115"/>
      <c r="EA80" s="115"/>
      <c r="EB80" s="115"/>
      <c r="EC80" s="115"/>
      <c r="ED80" s="115"/>
      <c r="EE80" s="115"/>
    </row>
    <row r="81" spans="1:135" s="24" customFormat="1" ht="24">
      <c r="A81" s="120" t="s">
        <v>201</v>
      </c>
      <c r="B81" s="100"/>
      <c r="C81" s="44"/>
      <c r="D81" s="44"/>
      <c r="E81" s="44"/>
      <c r="F81" s="44"/>
      <c r="G81" s="64"/>
      <c r="H81" s="121">
        <v>54.26</v>
      </c>
      <c r="I81" s="116"/>
      <c r="J81" s="29"/>
      <c r="K81" s="29"/>
      <c r="M81" s="115"/>
      <c r="N81" s="115"/>
      <c r="O81" s="115"/>
      <c r="P81" s="115"/>
      <c r="Q81" s="115"/>
      <c r="R81" s="115"/>
      <c r="S81" s="115"/>
      <c r="T81" s="115"/>
      <c r="U81" s="115"/>
      <c r="V81" s="115"/>
      <c r="W81" s="115"/>
      <c r="X81" s="115"/>
      <c r="Y81" s="115"/>
      <c r="Z81" s="115"/>
      <c r="AA81" s="115"/>
      <c r="AB81" s="115"/>
      <c r="AC81" s="115"/>
      <c r="AD81" s="115"/>
      <c r="AE81" s="115"/>
      <c r="AF81" s="115"/>
      <c r="AG81" s="115"/>
      <c r="AH81" s="115"/>
      <c r="AI81" s="115"/>
      <c r="AJ81" s="115"/>
      <c r="AK81" s="115"/>
      <c r="AL81" s="115"/>
      <c r="AM81" s="115"/>
      <c r="AN81" s="115"/>
      <c r="AO81" s="115"/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  <c r="BH81" s="115"/>
      <c r="BI81" s="115"/>
      <c r="BJ81" s="115"/>
      <c r="BK81" s="115"/>
      <c r="BL81" s="115"/>
      <c r="BM81" s="115"/>
      <c r="BN81" s="115"/>
      <c r="BO81" s="115"/>
      <c r="BP81" s="115"/>
      <c r="BQ81" s="115"/>
      <c r="BR81" s="115"/>
      <c r="BS81" s="115"/>
      <c r="BT81" s="115"/>
      <c r="BU81" s="115"/>
      <c r="BV81" s="115"/>
      <c r="BW81" s="115"/>
      <c r="BX81" s="115"/>
      <c r="BY81" s="115"/>
      <c r="BZ81" s="115"/>
      <c r="CA81" s="115"/>
      <c r="CB81" s="115"/>
      <c r="CC81" s="115"/>
      <c r="CD81" s="115"/>
      <c r="CE81" s="115"/>
      <c r="CF81" s="115"/>
      <c r="CG81" s="115"/>
      <c r="CH81" s="115"/>
      <c r="CI81" s="115"/>
      <c r="CJ81" s="115"/>
      <c r="CK81" s="115"/>
      <c r="CL81" s="115"/>
      <c r="CM81" s="115"/>
      <c r="CN81" s="115"/>
      <c r="CO81" s="115"/>
      <c r="CP81" s="115"/>
      <c r="CQ81" s="115"/>
      <c r="CR81" s="115"/>
      <c r="CS81" s="115"/>
      <c r="CT81" s="115"/>
      <c r="CU81" s="115"/>
      <c r="CV81" s="115"/>
      <c r="CW81" s="115"/>
      <c r="CX81" s="115"/>
      <c r="CY81" s="115"/>
      <c r="CZ81" s="115"/>
      <c r="DA81" s="115"/>
      <c r="DB81" s="115"/>
      <c r="DC81" s="115"/>
      <c r="DD81" s="115"/>
      <c r="DE81" s="115"/>
      <c r="DF81" s="115"/>
      <c r="DG81" s="115"/>
      <c r="DH81" s="115"/>
      <c r="DI81" s="115"/>
      <c r="DJ81" s="115"/>
      <c r="DK81" s="115"/>
      <c r="DL81" s="115"/>
      <c r="DM81" s="115"/>
      <c r="DN81" s="115"/>
      <c r="DO81" s="115"/>
      <c r="DP81" s="115"/>
      <c r="DQ81" s="115"/>
      <c r="DR81" s="115"/>
      <c r="DS81" s="115"/>
      <c r="DT81" s="115"/>
      <c r="DU81" s="115"/>
      <c r="DV81" s="115"/>
      <c r="DW81" s="115"/>
      <c r="DX81" s="115"/>
      <c r="DY81" s="115"/>
      <c r="DZ81" s="115"/>
      <c r="EA81" s="115"/>
      <c r="EB81" s="115"/>
      <c r="EC81" s="115"/>
      <c r="ED81" s="115"/>
      <c r="EE81" s="115"/>
    </row>
    <row r="82" spans="1:135" s="24" customFormat="1" ht="24">
      <c r="A82" s="120" t="s">
        <v>202</v>
      </c>
      <c r="B82" s="100"/>
      <c r="C82" s="44"/>
      <c r="D82" s="44"/>
      <c r="E82" s="44"/>
      <c r="F82" s="44"/>
      <c r="G82" s="64"/>
      <c r="H82" s="121">
        <v>39</v>
      </c>
      <c r="I82" s="116"/>
      <c r="J82" s="29"/>
      <c r="K82" s="29"/>
      <c r="M82" s="115"/>
      <c r="N82" s="115"/>
      <c r="O82" s="115"/>
      <c r="P82" s="115"/>
      <c r="Q82" s="115"/>
      <c r="R82" s="115"/>
      <c r="S82" s="115"/>
      <c r="T82" s="115"/>
      <c r="U82" s="115"/>
      <c r="V82" s="115"/>
      <c r="W82" s="115"/>
      <c r="X82" s="115"/>
      <c r="Y82" s="115"/>
      <c r="Z82" s="115"/>
      <c r="AA82" s="115"/>
      <c r="AB82" s="115"/>
      <c r="AC82" s="115"/>
      <c r="AD82" s="115"/>
      <c r="AE82" s="115"/>
      <c r="AF82" s="115"/>
      <c r="AG82" s="115"/>
      <c r="AH82" s="115"/>
      <c r="AI82" s="115"/>
      <c r="AJ82" s="115"/>
      <c r="AK82" s="115"/>
      <c r="AL82" s="115"/>
      <c r="AM82" s="115"/>
      <c r="AN82" s="115"/>
      <c r="AO82" s="115"/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  <c r="BH82" s="115"/>
      <c r="BI82" s="115"/>
      <c r="BJ82" s="115"/>
      <c r="BK82" s="115"/>
      <c r="BL82" s="115"/>
      <c r="BM82" s="115"/>
      <c r="BN82" s="115"/>
      <c r="BO82" s="115"/>
      <c r="BP82" s="115"/>
      <c r="BQ82" s="115"/>
      <c r="BR82" s="115"/>
      <c r="BS82" s="115"/>
      <c r="BT82" s="115"/>
      <c r="BU82" s="115"/>
      <c r="BV82" s="115"/>
      <c r="BW82" s="115"/>
      <c r="BX82" s="115"/>
      <c r="BY82" s="115"/>
      <c r="BZ82" s="115"/>
      <c r="CA82" s="115"/>
      <c r="CB82" s="115"/>
      <c r="CC82" s="115"/>
      <c r="CD82" s="115"/>
      <c r="CE82" s="115"/>
      <c r="CF82" s="115"/>
      <c r="CG82" s="115"/>
      <c r="CH82" s="115"/>
      <c r="CI82" s="115"/>
      <c r="CJ82" s="115"/>
      <c r="CK82" s="115"/>
      <c r="CL82" s="115"/>
      <c r="CM82" s="115"/>
      <c r="CN82" s="115"/>
      <c r="CO82" s="115"/>
      <c r="CP82" s="115"/>
      <c r="CQ82" s="115"/>
      <c r="CR82" s="115"/>
      <c r="CS82" s="115"/>
      <c r="CT82" s="115"/>
      <c r="CU82" s="115"/>
      <c r="CV82" s="115"/>
      <c r="CW82" s="115"/>
      <c r="CX82" s="115"/>
      <c r="CY82" s="115"/>
      <c r="CZ82" s="115"/>
      <c r="DA82" s="115"/>
      <c r="DB82" s="115"/>
      <c r="DC82" s="115"/>
      <c r="DD82" s="115"/>
      <c r="DE82" s="115"/>
      <c r="DF82" s="115"/>
      <c r="DG82" s="115"/>
      <c r="DH82" s="115"/>
      <c r="DI82" s="115"/>
      <c r="DJ82" s="115"/>
      <c r="DK82" s="115"/>
      <c r="DL82" s="115"/>
      <c r="DM82" s="115"/>
      <c r="DN82" s="115"/>
      <c r="DO82" s="115"/>
      <c r="DP82" s="115"/>
      <c r="DQ82" s="115"/>
      <c r="DR82" s="115"/>
      <c r="DS82" s="115"/>
      <c r="DT82" s="115"/>
      <c r="DU82" s="115"/>
      <c r="DV82" s="115"/>
      <c r="DW82" s="115"/>
      <c r="DX82" s="115"/>
      <c r="DY82" s="115"/>
      <c r="DZ82" s="115"/>
      <c r="EA82" s="115"/>
      <c r="EB82" s="115"/>
      <c r="EC82" s="115"/>
      <c r="ED82" s="115"/>
      <c r="EE82" s="115"/>
    </row>
    <row r="83" spans="1:135" s="24" customFormat="1" ht="24">
      <c r="A83" s="120" t="s">
        <v>203</v>
      </c>
      <c r="B83" s="100"/>
      <c r="C83" s="44"/>
      <c r="D83" s="44"/>
      <c r="E83" s="44"/>
      <c r="F83" s="44"/>
      <c r="G83" s="64"/>
      <c r="H83" s="121">
        <v>45.5</v>
      </c>
      <c r="I83" s="116"/>
      <c r="J83" s="29"/>
      <c r="K83" s="29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115"/>
      <c r="X83" s="115"/>
      <c r="Y83" s="115"/>
      <c r="Z83" s="115"/>
      <c r="AA83" s="115"/>
      <c r="AB83" s="115"/>
      <c r="AC83" s="115"/>
      <c r="AD83" s="115"/>
      <c r="AE83" s="115"/>
      <c r="AF83" s="115"/>
      <c r="AG83" s="115"/>
      <c r="AH83" s="115"/>
      <c r="AI83" s="115"/>
      <c r="AJ83" s="115"/>
      <c r="AK83" s="115"/>
      <c r="AL83" s="115"/>
      <c r="AM83" s="115"/>
      <c r="AN83" s="115"/>
      <c r="AO83" s="115"/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  <c r="BH83" s="115"/>
      <c r="BI83" s="115"/>
      <c r="BJ83" s="115"/>
      <c r="BK83" s="115"/>
      <c r="BL83" s="115"/>
      <c r="BM83" s="115"/>
      <c r="BN83" s="115"/>
      <c r="BO83" s="115"/>
      <c r="BP83" s="115"/>
      <c r="BQ83" s="115"/>
      <c r="BR83" s="115"/>
      <c r="BS83" s="115"/>
      <c r="BT83" s="115"/>
      <c r="BU83" s="115"/>
      <c r="BV83" s="115"/>
      <c r="BW83" s="115"/>
      <c r="BX83" s="115"/>
      <c r="BY83" s="115"/>
      <c r="BZ83" s="115"/>
      <c r="CA83" s="115"/>
      <c r="CB83" s="115"/>
      <c r="CC83" s="115"/>
      <c r="CD83" s="115"/>
      <c r="CE83" s="115"/>
      <c r="CF83" s="115"/>
      <c r="CG83" s="115"/>
      <c r="CH83" s="115"/>
      <c r="CI83" s="115"/>
      <c r="CJ83" s="115"/>
      <c r="CK83" s="115"/>
      <c r="CL83" s="115"/>
      <c r="CM83" s="115"/>
      <c r="CN83" s="115"/>
      <c r="CO83" s="115"/>
      <c r="CP83" s="115"/>
      <c r="CQ83" s="115"/>
      <c r="CR83" s="115"/>
      <c r="CS83" s="115"/>
      <c r="CT83" s="115"/>
      <c r="CU83" s="115"/>
      <c r="CV83" s="115"/>
      <c r="CW83" s="115"/>
      <c r="CX83" s="115"/>
      <c r="CY83" s="115"/>
      <c r="CZ83" s="115"/>
      <c r="DA83" s="115"/>
      <c r="DB83" s="115"/>
      <c r="DC83" s="115"/>
      <c r="DD83" s="115"/>
      <c r="DE83" s="115"/>
      <c r="DF83" s="115"/>
      <c r="DG83" s="115"/>
      <c r="DH83" s="115"/>
      <c r="DI83" s="115"/>
      <c r="DJ83" s="115"/>
      <c r="DK83" s="115"/>
      <c r="DL83" s="115"/>
      <c r="DM83" s="115"/>
      <c r="DN83" s="115"/>
      <c r="DO83" s="115"/>
      <c r="DP83" s="115"/>
      <c r="DQ83" s="115"/>
      <c r="DR83" s="115"/>
      <c r="DS83" s="115"/>
      <c r="DT83" s="115"/>
      <c r="DU83" s="115"/>
      <c r="DV83" s="115"/>
      <c r="DW83" s="115"/>
      <c r="DX83" s="115"/>
      <c r="DY83" s="115"/>
      <c r="DZ83" s="115"/>
      <c r="EA83" s="115"/>
      <c r="EB83" s="115"/>
      <c r="EC83" s="115"/>
      <c r="ED83" s="115"/>
      <c r="EE83" s="115"/>
    </row>
    <row r="84" spans="1:135" s="24" customFormat="1" ht="24">
      <c r="A84" s="120" t="s">
        <v>204</v>
      </c>
      <c r="B84" s="100"/>
      <c r="C84" s="44"/>
      <c r="D84" s="44"/>
      <c r="E84" s="44"/>
      <c r="F84" s="44"/>
      <c r="G84" s="64"/>
      <c r="H84" s="121">
        <v>47.5</v>
      </c>
      <c r="I84" s="116"/>
      <c r="J84" s="29"/>
      <c r="K84" s="29"/>
      <c r="M84" s="115"/>
      <c r="N84" s="115"/>
      <c r="O84" s="115"/>
      <c r="P84" s="115"/>
      <c r="Q84" s="115"/>
      <c r="R84" s="115"/>
      <c r="S84" s="115"/>
      <c r="T84" s="115"/>
      <c r="U84" s="115"/>
      <c r="V84" s="115"/>
      <c r="W84" s="115"/>
      <c r="X84" s="115"/>
      <c r="Y84" s="115"/>
      <c r="Z84" s="115"/>
      <c r="AA84" s="115"/>
      <c r="AB84" s="115"/>
      <c r="AC84" s="115"/>
      <c r="AD84" s="115"/>
      <c r="AE84" s="115"/>
      <c r="AF84" s="115"/>
      <c r="AG84" s="115"/>
      <c r="AH84" s="115"/>
      <c r="AI84" s="115"/>
      <c r="AJ84" s="115"/>
      <c r="AK84" s="115"/>
      <c r="AL84" s="115"/>
      <c r="AM84" s="115"/>
      <c r="AN84" s="115"/>
      <c r="AO84" s="115"/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  <c r="BH84" s="115"/>
      <c r="BI84" s="115"/>
      <c r="BJ84" s="115"/>
      <c r="BK84" s="115"/>
      <c r="BL84" s="115"/>
      <c r="BM84" s="115"/>
      <c r="BN84" s="115"/>
      <c r="BO84" s="115"/>
      <c r="BP84" s="115"/>
      <c r="BQ84" s="115"/>
      <c r="BR84" s="115"/>
      <c r="BS84" s="115"/>
      <c r="BT84" s="115"/>
      <c r="BU84" s="115"/>
      <c r="BV84" s="115"/>
      <c r="BW84" s="115"/>
      <c r="BX84" s="115"/>
      <c r="BY84" s="115"/>
      <c r="BZ84" s="115"/>
      <c r="CA84" s="115"/>
      <c r="CB84" s="115"/>
      <c r="CC84" s="115"/>
      <c r="CD84" s="115"/>
      <c r="CE84" s="115"/>
      <c r="CF84" s="115"/>
      <c r="CG84" s="115"/>
      <c r="CH84" s="115"/>
      <c r="CI84" s="115"/>
      <c r="CJ84" s="115"/>
      <c r="CK84" s="115"/>
      <c r="CL84" s="115"/>
      <c r="CM84" s="115"/>
      <c r="CN84" s="115"/>
      <c r="CO84" s="115"/>
      <c r="CP84" s="115"/>
      <c r="CQ84" s="115"/>
      <c r="CR84" s="115"/>
      <c r="CS84" s="115"/>
      <c r="CT84" s="115"/>
      <c r="CU84" s="115"/>
      <c r="CV84" s="115"/>
      <c r="CW84" s="115"/>
      <c r="CX84" s="115"/>
      <c r="CY84" s="115"/>
      <c r="CZ84" s="115"/>
      <c r="DA84" s="115"/>
      <c r="DB84" s="115"/>
      <c r="DC84" s="115"/>
      <c r="DD84" s="115"/>
      <c r="DE84" s="115"/>
      <c r="DF84" s="115"/>
      <c r="DG84" s="115"/>
      <c r="DH84" s="115"/>
      <c r="DI84" s="115"/>
      <c r="DJ84" s="115"/>
      <c r="DK84" s="115"/>
      <c r="DL84" s="115"/>
      <c r="DM84" s="115"/>
      <c r="DN84" s="115"/>
      <c r="DO84" s="115"/>
      <c r="DP84" s="115"/>
      <c r="DQ84" s="115"/>
      <c r="DR84" s="115"/>
      <c r="DS84" s="115"/>
      <c r="DT84" s="115"/>
      <c r="DU84" s="115"/>
      <c r="DV84" s="115"/>
      <c r="DW84" s="115"/>
      <c r="DX84" s="115"/>
      <c r="DY84" s="115"/>
      <c r="DZ84" s="115"/>
      <c r="EA84" s="115"/>
      <c r="EB84" s="115"/>
      <c r="EC84" s="115"/>
      <c r="ED84" s="115"/>
      <c r="EE84" s="115"/>
    </row>
    <row r="85" spans="1:135" s="24" customFormat="1" ht="24">
      <c r="A85" s="120" t="s">
        <v>205</v>
      </c>
      <c r="B85" s="100"/>
      <c r="C85" s="44"/>
      <c r="D85" s="44"/>
      <c r="E85" s="44"/>
      <c r="F85" s="44"/>
      <c r="G85" s="64"/>
      <c r="H85" s="121">
        <v>47.5</v>
      </c>
      <c r="I85" s="116"/>
      <c r="J85" s="29"/>
      <c r="K85" s="29"/>
      <c r="M85" s="115"/>
      <c r="N85" s="115"/>
      <c r="O85" s="115"/>
      <c r="P85" s="115"/>
      <c r="Q85" s="115"/>
      <c r="R85" s="115"/>
      <c r="S85" s="115"/>
      <c r="T85" s="115"/>
      <c r="U85" s="115"/>
      <c r="V85" s="115"/>
      <c r="W85" s="115"/>
      <c r="X85" s="115"/>
      <c r="Y85" s="115"/>
      <c r="Z85" s="115"/>
      <c r="AA85" s="115"/>
      <c r="AB85" s="115"/>
      <c r="AC85" s="115"/>
      <c r="AD85" s="115"/>
      <c r="AE85" s="115"/>
      <c r="AF85" s="115"/>
      <c r="AG85" s="115"/>
      <c r="AH85" s="115"/>
      <c r="AI85" s="115"/>
      <c r="AJ85" s="115"/>
      <c r="AK85" s="115"/>
      <c r="AL85" s="115"/>
      <c r="AM85" s="115"/>
      <c r="AN85" s="115"/>
      <c r="AO85" s="115"/>
      <c r="AP85" s="115"/>
      <c r="AQ85" s="115"/>
      <c r="AR85" s="115"/>
      <c r="AS85" s="115"/>
      <c r="AT85" s="115"/>
      <c r="AU85" s="115"/>
      <c r="AV85" s="115"/>
      <c r="AW85" s="115"/>
      <c r="AX85" s="115"/>
      <c r="AY85" s="115"/>
      <c r="AZ85" s="115"/>
      <c r="BA85" s="115"/>
      <c r="BB85" s="115"/>
      <c r="BC85" s="115"/>
      <c r="BD85" s="115"/>
      <c r="BE85" s="115"/>
      <c r="BF85" s="115"/>
      <c r="BG85" s="115"/>
      <c r="BH85" s="115"/>
      <c r="BI85" s="115"/>
      <c r="BJ85" s="115"/>
      <c r="BK85" s="115"/>
      <c r="BL85" s="115"/>
      <c r="BM85" s="115"/>
      <c r="BN85" s="115"/>
      <c r="BO85" s="115"/>
      <c r="BP85" s="115"/>
      <c r="BQ85" s="115"/>
      <c r="BR85" s="115"/>
      <c r="BS85" s="115"/>
      <c r="BT85" s="115"/>
      <c r="BU85" s="115"/>
      <c r="BV85" s="115"/>
      <c r="BW85" s="115"/>
      <c r="BX85" s="115"/>
      <c r="BY85" s="115"/>
      <c r="BZ85" s="115"/>
      <c r="CA85" s="115"/>
      <c r="CB85" s="115"/>
      <c r="CC85" s="115"/>
      <c r="CD85" s="115"/>
      <c r="CE85" s="115"/>
      <c r="CF85" s="115"/>
      <c r="CG85" s="115"/>
      <c r="CH85" s="115"/>
      <c r="CI85" s="115"/>
      <c r="CJ85" s="115"/>
      <c r="CK85" s="115"/>
      <c r="CL85" s="115"/>
      <c r="CM85" s="115"/>
      <c r="CN85" s="115"/>
      <c r="CO85" s="115"/>
      <c r="CP85" s="115"/>
      <c r="CQ85" s="115"/>
      <c r="CR85" s="115"/>
      <c r="CS85" s="115"/>
      <c r="CT85" s="115"/>
      <c r="CU85" s="115"/>
      <c r="CV85" s="115"/>
      <c r="CW85" s="115"/>
      <c r="CX85" s="115"/>
      <c r="CY85" s="115"/>
      <c r="CZ85" s="115"/>
      <c r="DA85" s="115"/>
      <c r="DB85" s="115"/>
      <c r="DC85" s="115"/>
      <c r="DD85" s="115"/>
      <c r="DE85" s="115"/>
      <c r="DF85" s="115"/>
      <c r="DG85" s="115"/>
      <c r="DH85" s="115"/>
      <c r="DI85" s="115"/>
      <c r="DJ85" s="115"/>
      <c r="DK85" s="115"/>
      <c r="DL85" s="115"/>
      <c r="DM85" s="115"/>
      <c r="DN85" s="115"/>
      <c r="DO85" s="115"/>
      <c r="DP85" s="115"/>
      <c r="DQ85" s="115"/>
      <c r="DR85" s="115"/>
      <c r="DS85" s="115"/>
      <c r="DT85" s="115"/>
      <c r="DU85" s="115"/>
      <c r="DV85" s="115"/>
      <c r="DW85" s="115"/>
      <c r="DX85" s="115"/>
      <c r="DY85" s="115"/>
      <c r="DZ85" s="115"/>
      <c r="EA85" s="115"/>
      <c r="EB85" s="115"/>
      <c r="EC85" s="115"/>
      <c r="ED85" s="115"/>
      <c r="EE85" s="115"/>
    </row>
    <row r="86" spans="1:135" s="24" customFormat="1" ht="24">
      <c r="A86" s="120" t="s">
        <v>206</v>
      </c>
      <c r="B86" s="100"/>
      <c r="C86" s="44"/>
      <c r="D86" s="44"/>
      <c r="E86" s="44"/>
      <c r="F86" s="44"/>
      <c r="G86" s="64"/>
      <c r="H86" s="121">
        <v>45.43</v>
      </c>
      <c r="I86" s="116"/>
      <c r="J86" s="29"/>
      <c r="K86" s="29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5"/>
      <c r="AI86" s="115"/>
      <c r="AJ86" s="115"/>
      <c r="AK86" s="115"/>
      <c r="AL86" s="115"/>
      <c r="AM86" s="115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115"/>
      <c r="BN86" s="115"/>
      <c r="BO86" s="115"/>
      <c r="BP86" s="115"/>
      <c r="BQ86" s="115"/>
      <c r="BR86" s="115"/>
      <c r="BS86" s="115"/>
      <c r="BT86" s="115"/>
      <c r="BU86" s="115"/>
      <c r="BV86" s="115"/>
      <c r="BW86" s="115"/>
      <c r="BX86" s="115"/>
      <c r="BY86" s="115"/>
      <c r="BZ86" s="115"/>
      <c r="CA86" s="115"/>
      <c r="CB86" s="115"/>
      <c r="CC86" s="115"/>
      <c r="CD86" s="115"/>
      <c r="CE86" s="115"/>
      <c r="CF86" s="115"/>
      <c r="CG86" s="115"/>
      <c r="CH86" s="115"/>
      <c r="CI86" s="115"/>
      <c r="CJ86" s="115"/>
      <c r="CK86" s="115"/>
      <c r="CL86" s="115"/>
      <c r="CM86" s="115"/>
      <c r="CN86" s="115"/>
      <c r="CO86" s="115"/>
      <c r="CP86" s="115"/>
      <c r="CQ86" s="115"/>
      <c r="CR86" s="115"/>
      <c r="CS86" s="115"/>
      <c r="CT86" s="115"/>
      <c r="CU86" s="115"/>
      <c r="CV86" s="115"/>
      <c r="CW86" s="115"/>
      <c r="CX86" s="115"/>
      <c r="CY86" s="115"/>
      <c r="CZ86" s="115"/>
      <c r="DA86" s="115"/>
      <c r="DB86" s="115"/>
      <c r="DC86" s="115"/>
      <c r="DD86" s="115"/>
      <c r="DE86" s="115"/>
      <c r="DF86" s="115"/>
      <c r="DG86" s="115"/>
      <c r="DH86" s="115"/>
      <c r="DI86" s="115"/>
      <c r="DJ86" s="115"/>
      <c r="DK86" s="115"/>
      <c r="DL86" s="115"/>
      <c r="DM86" s="115"/>
      <c r="DN86" s="115"/>
      <c r="DO86" s="115"/>
      <c r="DP86" s="115"/>
      <c r="DQ86" s="115"/>
      <c r="DR86" s="115"/>
      <c r="DS86" s="115"/>
      <c r="DT86" s="115"/>
      <c r="DU86" s="115"/>
      <c r="DV86" s="115"/>
      <c r="DW86" s="115"/>
      <c r="DX86" s="115"/>
      <c r="DY86" s="115"/>
      <c r="DZ86" s="115"/>
      <c r="EA86" s="115"/>
      <c r="EB86" s="115"/>
      <c r="EC86" s="115"/>
      <c r="ED86" s="115"/>
      <c r="EE86" s="115"/>
    </row>
    <row r="87" spans="1:135" s="24" customFormat="1" ht="24">
      <c r="A87" s="120" t="s">
        <v>207</v>
      </c>
      <c r="B87" s="100"/>
      <c r="C87" s="44"/>
      <c r="D87" s="44"/>
      <c r="E87" s="44"/>
      <c r="F87" s="44"/>
      <c r="G87" s="64"/>
      <c r="H87" s="121">
        <v>42.5</v>
      </c>
      <c r="I87" s="116"/>
      <c r="J87" s="29"/>
      <c r="K87" s="29"/>
      <c r="M87" s="115"/>
      <c r="N87" s="115"/>
      <c r="O87" s="115"/>
      <c r="P87" s="115"/>
      <c r="Q87" s="115"/>
      <c r="R87" s="115"/>
      <c r="S87" s="115"/>
      <c r="T87" s="115"/>
      <c r="U87" s="115"/>
      <c r="V87" s="115"/>
      <c r="W87" s="115"/>
      <c r="X87" s="115"/>
      <c r="Y87" s="115"/>
      <c r="Z87" s="115"/>
      <c r="AA87" s="115"/>
      <c r="AB87" s="115"/>
      <c r="AC87" s="115"/>
      <c r="AD87" s="115"/>
      <c r="AE87" s="115"/>
      <c r="AF87" s="115"/>
      <c r="AG87" s="115"/>
      <c r="AH87" s="115"/>
      <c r="AI87" s="115"/>
      <c r="AJ87" s="115"/>
      <c r="AK87" s="115"/>
      <c r="AL87" s="115"/>
      <c r="AM87" s="115"/>
      <c r="AN87" s="115"/>
      <c r="AO87" s="115"/>
      <c r="AP87" s="115"/>
      <c r="AQ87" s="115"/>
      <c r="AR87" s="115"/>
      <c r="AS87" s="115"/>
      <c r="AT87" s="115"/>
      <c r="AU87" s="115"/>
      <c r="AV87" s="115"/>
      <c r="AW87" s="115"/>
      <c r="AX87" s="115"/>
      <c r="AY87" s="115"/>
      <c r="AZ87" s="115"/>
      <c r="BA87" s="115"/>
      <c r="BB87" s="115"/>
      <c r="BC87" s="115"/>
      <c r="BD87" s="115"/>
      <c r="BE87" s="115"/>
      <c r="BF87" s="115"/>
      <c r="BG87" s="115"/>
      <c r="BH87" s="115"/>
      <c r="BI87" s="115"/>
      <c r="BJ87" s="115"/>
      <c r="BK87" s="115"/>
      <c r="BL87" s="115"/>
      <c r="BM87" s="115"/>
      <c r="BN87" s="115"/>
      <c r="BO87" s="115"/>
      <c r="BP87" s="115"/>
      <c r="BQ87" s="115"/>
      <c r="BR87" s="115"/>
      <c r="BS87" s="115"/>
      <c r="BT87" s="115"/>
      <c r="BU87" s="115"/>
      <c r="BV87" s="115"/>
      <c r="BW87" s="115"/>
      <c r="BX87" s="115"/>
      <c r="BY87" s="115"/>
      <c r="BZ87" s="115"/>
      <c r="CA87" s="115"/>
      <c r="CB87" s="115"/>
      <c r="CC87" s="115"/>
      <c r="CD87" s="115"/>
      <c r="CE87" s="115"/>
      <c r="CF87" s="115"/>
      <c r="CG87" s="115"/>
      <c r="CH87" s="115"/>
      <c r="CI87" s="115"/>
      <c r="CJ87" s="115"/>
      <c r="CK87" s="115"/>
      <c r="CL87" s="115"/>
      <c r="CM87" s="115"/>
      <c r="CN87" s="115"/>
      <c r="CO87" s="115"/>
      <c r="CP87" s="115"/>
      <c r="CQ87" s="115"/>
      <c r="CR87" s="115"/>
      <c r="CS87" s="115"/>
      <c r="CT87" s="115"/>
      <c r="CU87" s="115"/>
      <c r="CV87" s="115"/>
      <c r="CW87" s="115"/>
      <c r="CX87" s="115"/>
      <c r="CY87" s="115"/>
      <c r="CZ87" s="115"/>
      <c r="DA87" s="115"/>
      <c r="DB87" s="115"/>
      <c r="DC87" s="115"/>
      <c r="DD87" s="115"/>
      <c r="DE87" s="115"/>
      <c r="DF87" s="115"/>
      <c r="DG87" s="115"/>
      <c r="DH87" s="115"/>
      <c r="DI87" s="115"/>
      <c r="DJ87" s="115"/>
      <c r="DK87" s="115"/>
      <c r="DL87" s="115"/>
      <c r="DM87" s="115"/>
      <c r="DN87" s="115"/>
      <c r="DO87" s="115"/>
      <c r="DP87" s="115"/>
      <c r="DQ87" s="115"/>
      <c r="DR87" s="115"/>
      <c r="DS87" s="115"/>
      <c r="DT87" s="115"/>
      <c r="DU87" s="115"/>
      <c r="DV87" s="115"/>
      <c r="DW87" s="115"/>
      <c r="DX87" s="115"/>
      <c r="DY87" s="115"/>
      <c r="DZ87" s="115"/>
      <c r="EA87" s="115"/>
      <c r="EB87" s="115"/>
      <c r="EC87" s="115"/>
      <c r="ED87" s="115"/>
      <c r="EE87" s="115"/>
    </row>
    <row r="88" spans="1:135" s="24" customFormat="1" ht="24">
      <c r="A88" s="120" t="s">
        <v>208</v>
      </c>
      <c r="B88" s="100"/>
      <c r="C88" s="44"/>
      <c r="D88" s="44"/>
      <c r="E88" s="44"/>
      <c r="F88" s="44"/>
      <c r="G88" s="64"/>
      <c r="H88" s="121">
        <v>39</v>
      </c>
      <c r="I88" s="116"/>
      <c r="J88" s="29"/>
      <c r="K88" s="29"/>
      <c r="M88" s="115"/>
      <c r="N88" s="115"/>
      <c r="O88" s="115"/>
      <c r="P88" s="115"/>
      <c r="Q88" s="115"/>
      <c r="R88" s="115"/>
      <c r="S88" s="115"/>
      <c r="T88" s="115"/>
      <c r="U88" s="115"/>
      <c r="V88" s="115"/>
      <c r="W88" s="115"/>
      <c r="X88" s="115"/>
      <c r="Y88" s="115"/>
      <c r="Z88" s="115"/>
      <c r="AA88" s="115"/>
      <c r="AB88" s="115"/>
      <c r="AC88" s="115"/>
      <c r="AD88" s="115"/>
      <c r="AE88" s="115"/>
      <c r="AF88" s="115"/>
      <c r="AG88" s="115"/>
      <c r="AH88" s="115"/>
      <c r="AI88" s="115"/>
      <c r="AJ88" s="115"/>
      <c r="AK88" s="115"/>
      <c r="AL88" s="115"/>
      <c r="AM88" s="115"/>
      <c r="AN88" s="115"/>
      <c r="AO88" s="115"/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  <c r="BH88" s="115"/>
      <c r="BI88" s="115"/>
      <c r="BJ88" s="115"/>
      <c r="BK88" s="115"/>
      <c r="BL88" s="115"/>
      <c r="BM88" s="115"/>
      <c r="BN88" s="115"/>
      <c r="BO88" s="115"/>
      <c r="BP88" s="115"/>
      <c r="BQ88" s="115"/>
      <c r="BR88" s="115"/>
      <c r="BS88" s="115"/>
      <c r="BT88" s="115"/>
      <c r="BU88" s="115"/>
      <c r="BV88" s="115"/>
      <c r="BW88" s="115"/>
      <c r="BX88" s="115"/>
      <c r="BY88" s="115"/>
      <c r="BZ88" s="115"/>
      <c r="CA88" s="115"/>
      <c r="CB88" s="115"/>
      <c r="CC88" s="115"/>
      <c r="CD88" s="115"/>
      <c r="CE88" s="115"/>
      <c r="CF88" s="115"/>
      <c r="CG88" s="115"/>
      <c r="CH88" s="115"/>
      <c r="CI88" s="115"/>
      <c r="CJ88" s="115"/>
      <c r="CK88" s="115"/>
      <c r="CL88" s="115"/>
      <c r="CM88" s="115"/>
      <c r="CN88" s="115"/>
      <c r="CO88" s="115"/>
      <c r="CP88" s="115"/>
      <c r="CQ88" s="115"/>
      <c r="CR88" s="115"/>
      <c r="CS88" s="115"/>
      <c r="CT88" s="115"/>
      <c r="CU88" s="115"/>
      <c r="CV88" s="115"/>
      <c r="CW88" s="115"/>
      <c r="CX88" s="115"/>
      <c r="CY88" s="115"/>
      <c r="CZ88" s="115"/>
      <c r="DA88" s="115"/>
      <c r="DB88" s="115"/>
      <c r="DC88" s="115"/>
      <c r="DD88" s="115"/>
      <c r="DE88" s="115"/>
      <c r="DF88" s="115"/>
      <c r="DG88" s="115"/>
      <c r="DH88" s="115"/>
      <c r="DI88" s="115"/>
      <c r="DJ88" s="115"/>
      <c r="DK88" s="115"/>
      <c r="DL88" s="115"/>
      <c r="DM88" s="115"/>
      <c r="DN88" s="115"/>
      <c r="DO88" s="115"/>
      <c r="DP88" s="115"/>
      <c r="DQ88" s="115"/>
      <c r="DR88" s="115"/>
      <c r="DS88" s="115"/>
      <c r="DT88" s="115"/>
      <c r="DU88" s="115"/>
      <c r="DV88" s="115"/>
      <c r="DW88" s="115"/>
      <c r="DX88" s="115"/>
      <c r="DY88" s="115"/>
      <c r="DZ88" s="115"/>
      <c r="EA88" s="115"/>
      <c r="EB88" s="115"/>
      <c r="EC88" s="115"/>
      <c r="ED88" s="115"/>
      <c r="EE88" s="115"/>
    </row>
    <row r="89" spans="1:135" s="24" customFormat="1" ht="24">
      <c r="A89" s="120" t="s">
        <v>209</v>
      </c>
      <c r="B89" s="100"/>
      <c r="C89" s="44"/>
      <c r="D89" s="44"/>
      <c r="E89" s="44"/>
      <c r="F89" s="44"/>
      <c r="G89" s="64"/>
      <c r="H89" s="121">
        <v>41</v>
      </c>
      <c r="I89" s="116"/>
      <c r="J89" s="29"/>
      <c r="K89" s="29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115"/>
      <c r="X89" s="115"/>
      <c r="Y89" s="115"/>
      <c r="Z89" s="115"/>
      <c r="AA89" s="115"/>
      <c r="AB89" s="115"/>
      <c r="AC89" s="115"/>
      <c r="AD89" s="115"/>
      <c r="AE89" s="115"/>
      <c r="AF89" s="115"/>
      <c r="AG89" s="115"/>
      <c r="AH89" s="115"/>
      <c r="AI89" s="115"/>
      <c r="AJ89" s="115"/>
      <c r="AK89" s="115"/>
      <c r="AL89" s="115"/>
      <c r="AM89" s="115"/>
      <c r="AN89" s="115"/>
      <c r="AO89" s="115"/>
      <c r="AP89" s="115"/>
      <c r="AQ89" s="115"/>
      <c r="AR89" s="115"/>
      <c r="AS89" s="115"/>
      <c r="AT89" s="115"/>
      <c r="AU89" s="115"/>
      <c r="AV89" s="115"/>
      <c r="AW89" s="115"/>
      <c r="AX89" s="115"/>
      <c r="AY89" s="115"/>
      <c r="AZ89" s="115"/>
      <c r="BA89" s="115"/>
      <c r="BB89" s="115"/>
      <c r="BC89" s="115"/>
      <c r="BD89" s="115"/>
      <c r="BE89" s="115"/>
      <c r="BF89" s="115"/>
      <c r="BG89" s="115"/>
      <c r="BH89" s="115"/>
      <c r="BI89" s="115"/>
      <c r="BJ89" s="115"/>
      <c r="BK89" s="115"/>
      <c r="BL89" s="115"/>
      <c r="BM89" s="115"/>
      <c r="BN89" s="115"/>
      <c r="BO89" s="115"/>
      <c r="BP89" s="115"/>
      <c r="BQ89" s="115"/>
      <c r="BR89" s="115"/>
      <c r="BS89" s="115"/>
      <c r="BT89" s="115"/>
      <c r="BU89" s="115"/>
      <c r="BV89" s="115"/>
      <c r="BW89" s="115"/>
      <c r="BX89" s="115"/>
      <c r="BY89" s="115"/>
      <c r="BZ89" s="115"/>
      <c r="CA89" s="115"/>
      <c r="CB89" s="115"/>
      <c r="CC89" s="115"/>
      <c r="CD89" s="115"/>
      <c r="CE89" s="115"/>
      <c r="CF89" s="115"/>
      <c r="CG89" s="115"/>
      <c r="CH89" s="115"/>
      <c r="CI89" s="115"/>
      <c r="CJ89" s="115"/>
      <c r="CK89" s="115"/>
      <c r="CL89" s="115"/>
      <c r="CM89" s="115"/>
      <c r="CN89" s="115"/>
      <c r="CO89" s="115"/>
      <c r="CP89" s="115"/>
      <c r="CQ89" s="115"/>
      <c r="CR89" s="115"/>
      <c r="CS89" s="115"/>
      <c r="CT89" s="115"/>
      <c r="CU89" s="115"/>
      <c r="CV89" s="115"/>
      <c r="CW89" s="115"/>
      <c r="CX89" s="115"/>
      <c r="CY89" s="115"/>
      <c r="CZ89" s="115"/>
      <c r="DA89" s="115"/>
      <c r="DB89" s="115"/>
      <c r="DC89" s="115"/>
      <c r="DD89" s="115"/>
      <c r="DE89" s="115"/>
      <c r="DF89" s="115"/>
      <c r="DG89" s="115"/>
      <c r="DH89" s="115"/>
      <c r="DI89" s="115"/>
      <c r="DJ89" s="115"/>
      <c r="DK89" s="115"/>
      <c r="DL89" s="115"/>
      <c r="DM89" s="115"/>
      <c r="DN89" s="115"/>
      <c r="DO89" s="115"/>
      <c r="DP89" s="115"/>
      <c r="DQ89" s="115"/>
      <c r="DR89" s="115"/>
      <c r="DS89" s="115"/>
      <c r="DT89" s="115"/>
      <c r="DU89" s="115"/>
      <c r="DV89" s="115"/>
      <c r="DW89" s="115"/>
      <c r="DX89" s="115"/>
      <c r="DY89" s="115"/>
      <c r="DZ89" s="115"/>
      <c r="EA89" s="115"/>
      <c r="EB89" s="115"/>
      <c r="EC89" s="115"/>
      <c r="ED89" s="115"/>
      <c r="EE89" s="115"/>
    </row>
    <row r="90" spans="1:135" s="24" customFormat="1" ht="24">
      <c r="A90" s="120" t="s">
        <v>210</v>
      </c>
      <c r="B90" s="100"/>
      <c r="C90" s="44"/>
      <c r="D90" s="44"/>
      <c r="E90" s="44"/>
      <c r="F90" s="44"/>
      <c r="G90" s="64"/>
      <c r="H90" s="121">
        <v>49</v>
      </c>
      <c r="I90" s="116"/>
      <c r="J90" s="29"/>
      <c r="K90" s="29"/>
      <c r="M90" s="115"/>
      <c r="N90" s="115"/>
      <c r="O90" s="115"/>
      <c r="P90" s="115"/>
      <c r="Q90" s="115"/>
      <c r="R90" s="115"/>
      <c r="S90" s="115"/>
      <c r="T90" s="115"/>
      <c r="U90" s="115"/>
      <c r="V90" s="115"/>
      <c r="W90" s="115"/>
      <c r="X90" s="115"/>
      <c r="Y90" s="115"/>
      <c r="Z90" s="115"/>
      <c r="AA90" s="115"/>
      <c r="AB90" s="115"/>
      <c r="AC90" s="115"/>
      <c r="AD90" s="115"/>
      <c r="AE90" s="115"/>
      <c r="AF90" s="115"/>
      <c r="AG90" s="115"/>
      <c r="AH90" s="115"/>
      <c r="AI90" s="115"/>
      <c r="AJ90" s="115"/>
      <c r="AK90" s="115"/>
      <c r="AL90" s="115"/>
      <c r="AM90" s="115"/>
      <c r="AN90" s="115"/>
      <c r="AO90" s="115"/>
      <c r="AP90" s="115"/>
      <c r="AQ90" s="115"/>
      <c r="AR90" s="115"/>
      <c r="AS90" s="115"/>
      <c r="AT90" s="115"/>
      <c r="AU90" s="115"/>
      <c r="AV90" s="115"/>
      <c r="AW90" s="115"/>
      <c r="AX90" s="115"/>
      <c r="AY90" s="115"/>
      <c r="AZ90" s="115"/>
      <c r="BA90" s="115"/>
      <c r="BB90" s="115"/>
      <c r="BC90" s="115"/>
      <c r="BD90" s="115"/>
      <c r="BE90" s="115"/>
      <c r="BF90" s="115"/>
      <c r="BG90" s="115"/>
      <c r="BH90" s="115"/>
      <c r="BI90" s="115"/>
      <c r="BJ90" s="115"/>
      <c r="BK90" s="115"/>
      <c r="BL90" s="115"/>
      <c r="BM90" s="115"/>
      <c r="BN90" s="115"/>
      <c r="BO90" s="115"/>
      <c r="BP90" s="115"/>
      <c r="BQ90" s="115"/>
      <c r="BR90" s="115"/>
      <c r="BS90" s="115"/>
      <c r="BT90" s="115"/>
      <c r="BU90" s="115"/>
      <c r="BV90" s="115"/>
      <c r="BW90" s="115"/>
      <c r="BX90" s="115"/>
      <c r="BY90" s="115"/>
      <c r="BZ90" s="115"/>
      <c r="CA90" s="115"/>
      <c r="CB90" s="115"/>
      <c r="CC90" s="115"/>
      <c r="CD90" s="115"/>
      <c r="CE90" s="115"/>
      <c r="CF90" s="115"/>
      <c r="CG90" s="115"/>
      <c r="CH90" s="115"/>
      <c r="CI90" s="115"/>
      <c r="CJ90" s="115"/>
      <c r="CK90" s="115"/>
      <c r="CL90" s="115"/>
      <c r="CM90" s="115"/>
      <c r="CN90" s="115"/>
      <c r="CO90" s="115"/>
      <c r="CP90" s="115"/>
      <c r="CQ90" s="115"/>
      <c r="CR90" s="115"/>
      <c r="CS90" s="115"/>
      <c r="CT90" s="115"/>
      <c r="CU90" s="115"/>
      <c r="CV90" s="115"/>
      <c r="CW90" s="115"/>
      <c r="CX90" s="115"/>
      <c r="CY90" s="115"/>
      <c r="CZ90" s="115"/>
      <c r="DA90" s="115"/>
      <c r="DB90" s="115"/>
      <c r="DC90" s="115"/>
      <c r="DD90" s="115"/>
      <c r="DE90" s="115"/>
      <c r="DF90" s="115"/>
      <c r="DG90" s="115"/>
      <c r="DH90" s="115"/>
      <c r="DI90" s="115"/>
      <c r="DJ90" s="115"/>
      <c r="DK90" s="115"/>
      <c r="DL90" s="115"/>
      <c r="DM90" s="115"/>
      <c r="DN90" s="115"/>
      <c r="DO90" s="115"/>
      <c r="DP90" s="115"/>
      <c r="DQ90" s="115"/>
      <c r="DR90" s="115"/>
      <c r="DS90" s="115"/>
      <c r="DT90" s="115"/>
      <c r="DU90" s="115"/>
      <c r="DV90" s="115"/>
      <c r="DW90" s="115"/>
      <c r="DX90" s="115"/>
      <c r="DY90" s="115"/>
      <c r="DZ90" s="115"/>
      <c r="EA90" s="115"/>
      <c r="EB90" s="115"/>
      <c r="EC90" s="115"/>
      <c r="ED90" s="115"/>
      <c r="EE90" s="115"/>
    </row>
    <row r="91" spans="1:135" s="24" customFormat="1" ht="24">
      <c r="A91" s="120" t="s">
        <v>211</v>
      </c>
      <c r="B91" s="100"/>
      <c r="C91" s="44"/>
      <c r="D91" s="44"/>
      <c r="E91" s="44"/>
      <c r="F91" s="44"/>
      <c r="G91" s="64"/>
      <c r="H91" s="121">
        <v>41</v>
      </c>
      <c r="I91" s="116"/>
      <c r="J91" s="29"/>
      <c r="K91" s="29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115"/>
      <c r="X91" s="115"/>
      <c r="Y91" s="115"/>
      <c r="Z91" s="115"/>
      <c r="AA91" s="115"/>
      <c r="AB91" s="115"/>
      <c r="AC91" s="115"/>
      <c r="AD91" s="115"/>
      <c r="AE91" s="115"/>
      <c r="AF91" s="115"/>
      <c r="AG91" s="115"/>
      <c r="AH91" s="115"/>
      <c r="AI91" s="115"/>
      <c r="AJ91" s="115"/>
      <c r="AK91" s="115"/>
      <c r="AL91" s="115"/>
      <c r="AM91" s="115"/>
      <c r="AN91" s="115"/>
      <c r="AO91" s="115"/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  <c r="BH91" s="115"/>
      <c r="BI91" s="115"/>
      <c r="BJ91" s="115"/>
      <c r="BK91" s="115"/>
      <c r="BL91" s="115"/>
      <c r="BM91" s="115"/>
      <c r="BN91" s="115"/>
      <c r="BO91" s="115"/>
      <c r="BP91" s="115"/>
      <c r="BQ91" s="115"/>
      <c r="BR91" s="115"/>
      <c r="BS91" s="115"/>
      <c r="BT91" s="115"/>
      <c r="BU91" s="115"/>
      <c r="BV91" s="115"/>
      <c r="BW91" s="115"/>
      <c r="BX91" s="115"/>
      <c r="BY91" s="115"/>
      <c r="BZ91" s="115"/>
      <c r="CA91" s="115"/>
      <c r="CB91" s="115"/>
      <c r="CC91" s="115"/>
      <c r="CD91" s="115"/>
      <c r="CE91" s="115"/>
      <c r="CF91" s="115"/>
      <c r="CG91" s="115"/>
      <c r="CH91" s="115"/>
      <c r="CI91" s="115"/>
      <c r="CJ91" s="115"/>
      <c r="CK91" s="115"/>
      <c r="CL91" s="115"/>
      <c r="CM91" s="115"/>
      <c r="CN91" s="115"/>
      <c r="CO91" s="115"/>
      <c r="CP91" s="115"/>
      <c r="CQ91" s="115"/>
      <c r="CR91" s="115"/>
      <c r="CS91" s="115"/>
      <c r="CT91" s="115"/>
      <c r="CU91" s="115"/>
      <c r="CV91" s="115"/>
      <c r="CW91" s="115"/>
      <c r="CX91" s="115"/>
      <c r="CY91" s="115"/>
      <c r="CZ91" s="115"/>
      <c r="DA91" s="115"/>
      <c r="DB91" s="115"/>
      <c r="DC91" s="115"/>
      <c r="DD91" s="115"/>
      <c r="DE91" s="115"/>
      <c r="DF91" s="115"/>
      <c r="DG91" s="115"/>
      <c r="DH91" s="115"/>
      <c r="DI91" s="115"/>
      <c r="DJ91" s="115"/>
      <c r="DK91" s="115"/>
      <c r="DL91" s="115"/>
      <c r="DM91" s="115"/>
      <c r="DN91" s="115"/>
      <c r="DO91" s="115"/>
      <c r="DP91" s="115"/>
      <c r="DQ91" s="115"/>
      <c r="DR91" s="115"/>
      <c r="DS91" s="115"/>
      <c r="DT91" s="115"/>
      <c r="DU91" s="115"/>
      <c r="DV91" s="115"/>
      <c r="DW91" s="115"/>
      <c r="DX91" s="115"/>
      <c r="DY91" s="115"/>
      <c r="DZ91" s="115"/>
      <c r="EA91" s="115"/>
      <c r="EB91" s="115"/>
      <c r="EC91" s="115"/>
      <c r="ED91" s="115"/>
      <c r="EE91" s="115"/>
    </row>
    <row r="92" spans="1:135" s="24" customFormat="1" ht="24">
      <c r="A92" s="120" t="s">
        <v>212</v>
      </c>
      <c r="B92" s="100"/>
      <c r="C92" s="44"/>
      <c r="D92" s="44"/>
      <c r="E92" s="44"/>
      <c r="F92" s="44"/>
      <c r="G92" s="64"/>
      <c r="H92" s="121">
        <v>49</v>
      </c>
      <c r="I92" s="116"/>
      <c r="J92" s="29"/>
      <c r="K92" s="29"/>
      <c r="M92" s="115"/>
      <c r="N92" s="115"/>
      <c r="O92" s="115"/>
      <c r="P92" s="115"/>
      <c r="Q92" s="115"/>
      <c r="R92" s="115"/>
      <c r="S92" s="115"/>
      <c r="T92" s="115"/>
      <c r="U92" s="115"/>
      <c r="V92" s="115"/>
      <c r="W92" s="115"/>
      <c r="X92" s="115"/>
      <c r="Y92" s="115"/>
      <c r="Z92" s="115"/>
      <c r="AA92" s="115"/>
      <c r="AB92" s="115"/>
      <c r="AC92" s="115"/>
      <c r="AD92" s="115"/>
      <c r="AE92" s="115"/>
      <c r="AF92" s="115"/>
      <c r="AG92" s="115"/>
      <c r="AH92" s="115"/>
      <c r="AI92" s="115"/>
      <c r="AJ92" s="115"/>
      <c r="AK92" s="115"/>
      <c r="AL92" s="115"/>
      <c r="AM92" s="115"/>
      <c r="AN92" s="115"/>
      <c r="AO92" s="115"/>
      <c r="AP92" s="115"/>
      <c r="AQ92" s="115"/>
      <c r="AR92" s="115"/>
      <c r="AS92" s="115"/>
      <c r="AT92" s="115"/>
      <c r="AU92" s="115"/>
      <c r="AV92" s="115"/>
      <c r="AW92" s="115"/>
      <c r="AX92" s="115"/>
      <c r="AY92" s="115"/>
      <c r="AZ92" s="115"/>
      <c r="BA92" s="115"/>
      <c r="BB92" s="115"/>
      <c r="BC92" s="115"/>
      <c r="BD92" s="115"/>
      <c r="BE92" s="115"/>
      <c r="BF92" s="115"/>
      <c r="BG92" s="115"/>
      <c r="BH92" s="115"/>
      <c r="BI92" s="115"/>
      <c r="BJ92" s="115"/>
      <c r="BK92" s="115"/>
      <c r="BL92" s="115"/>
      <c r="BM92" s="115"/>
      <c r="BN92" s="115"/>
      <c r="BO92" s="115"/>
      <c r="BP92" s="115"/>
      <c r="BQ92" s="115"/>
      <c r="BR92" s="115"/>
      <c r="BS92" s="115"/>
      <c r="BT92" s="115"/>
      <c r="BU92" s="115"/>
      <c r="BV92" s="115"/>
      <c r="BW92" s="115"/>
      <c r="BX92" s="115"/>
      <c r="BY92" s="115"/>
      <c r="BZ92" s="115"/>
      <c r="CA92" s="115"/>
      <c r="CB92" s="115"/>
      <c r="CC92" s="115"/>
      <c r="CD92" s="115"/>
      <c r="CE92" s="115"/>
      <c r="CF92" s="115"/>
      <c r="CG92" s="115"/>
      <c r="CH92" s="115"/>
      <c r="CI92" s="115"/>
      <c r="CJ92" s="115"/>
      <c r="CK92" s="115"/>
      <c r="CL92" s="115"/>
      <c r="CM92" s="115"/>
      <c r="CN92" s="115"/>
      <c r="CO92" s="115"/>
      <c r="CP92" s="115"/>
      <c r="CQ92" s="115"/>
      <c r="CR92" s="115"/>
      <c r="CS92" s="115"/>
      <c r="CT92" s="115"/>
      <c r="CU92" s="115"/>
      <c r="CV92" s="115"/>
      <c r="CW92" s="115"/>
      <c r="CX92" s="115"/>
      <c r="CY92" s="115"/>
      <c r="CZ92" s="115"/>
      <c r="DA92" s="115"/>
      <c r="DB92" s="115"/>
      <c r="DC92" s="115"/>
      <c r="DD92" s="115"/>
      <c r="DE92" s="115"/>
      <c r="DF92" s="115"/>
      <c r="DG92" s="115"/>
      <c r="DH92" s="115"/>
      <c r="DI92" s="115"/>
      <c r="DJ92" s="115"/>
      <c r="DK92" s="115"/>
      <c r="DL92" s="115"/>
      <c r="DM92" s="115"/>
      <c r="DN92" s="115"/>
      <c r="DO92" s="115"/>
      <c r="DP92" s="115"/>
      <c r="DQ92" s="115"/>
      <c r="DR92" s="115"/>
      <c r="DS92" s="115"/>
      <c r="DT92" s="115"/>
      <c r="DU92" s="115"/>
      <c r="DV92" s="115"/>
      <c r="DW92" s="115"/>
      <c r="DX92" s="115"/>
      <c r="DY92" s="115"/>
      <c r="DZ92" s="115"/>
      <c r="EA92" s="115"/>
      <c r="EB92" s="115"/>
      <c r="EC92" s="115"/>
      <c r="ED92" s="115"/>
      <c r="EE92" s="115"/>
    </row>
    <row r="93" spans="1:135" s="24" customFormat="1" ht="24">
      <c r="A93" s="120" t="s">
        <v>213</v>
      </c>
      <c r="B93" s="100"/>
      <c r="C93" s="44"/>
      <c r="D93" s="44"/>
      <c r="E93" s="44"/>
      <c r="F93" s="44"/>
      <c r="G93" s="64"/>
      <c r="H93" s="121">
        <v>49.5</v>
      </c>
      <c r="I93" s="116"/>
      <c r="J93" s="29"/>
      <c r="K93" s="29"/>
      <c r="M93" s="115"/>
      <c r="N93" s="115"/>
      <c r="O93" s="115"/>
      <c r="P93" s="115"/>
      <c r="Q93" s="115"/>
      <c r="R93" s="115"/>
      <c r="S93" s="115"/>
      <c r="T93" s="115"/>
      <c r="U93" s="115"/>
      <c r="V93" s="115"/>
      <c r="W93" s="115"/>
      <c r="X93" s="115"/>
      <c r="Y93" s="115"/>
      <c r="Z93" s="115"/>
      <c r="AA93" s="115"/>
      <c r="AB93" s="115"/>
      <c r="AC93" s="115"/>
      <c r="AD93" s="115"/>
      <c r="AE93" s="115"/>
      <c r="AF93" s="115"/>
      <c r="AG93" s="115"/>
      <c r="AH93" s="115"/>
      <c r="AI93" s="115"/>
      <c r="AJ93" s="115"/>
      <c r="AK93" s="115"/>
      <c r="AL93" s="115"/>
      <c r="AM93" s="115"/>
      <c r="AN93" s="115"/>
      <c r="AO93" s="115"/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  <c r="BH93" s="115"/>
      <c r="BI93" s="115"/>
      <c r="BJ93" s="115"/>
      <c r="BK93" s="115"/>
      <c r="BL93" s="115"/>
      <c r="BM93" s="115"/>
      <c r="BN93" s="115"/>
      <c r="BO93" s="115"/>
      <c r="BP93" s="115"/>
      <c r="BQ93" s="115"/>
      <c r="BR93" s="115"/>
      <c r="BS93" s="115"/>
      <c r="BT93" s="115"/>
      <c r="BU93" s="115"/>
      <c r="BV93" s="115"/>
      <c r="BW93" s="115"/>
      <c r="BX93" s="115"/>
      <c r="BY93" s="115"/>
      <c r="BZ93" s="115"/>
      <c r="CA93" s="115"/>
      <c r="CB93" s="115"/>
      <c r="CC93" s="115"/>
      <c r="CD93" s="115"/>
      <c r="CE93" s="115"/>
      <c r="CF93" s="115"/>
      <c r="CG93" s="115"/>
      <c r="CH93" s="115"/>
      <c r="CI93" s="115"/>
      <c r="CJ93" s="115"/>
      <c r="CK93" s="115"/>
      <c r="CL93" s="115"/>
      <c r="CM93" s="115"/>
      <c r="CN93" s="115"/>
      <c r="CO93" s="115"/>
      <c r="CP93" s="115"/>
      <c r="CQ93" s="115"/>
      <c r="CR93" s="115"/>
      <c r="CS93" s="115"/>
      <c r="CT93" s="115"/>
      <c r="CU93" s="115"/>
      <c r="CV93" s="115"/>
      <c r="CW93" s="115"/>
      <c r="CX93" s="115"/>
      <c r="CY93" s="115"/>
      <c r="CZ93" s="115"/>
      <c r="DA93" s="115"/>
      <c r="DB93" s="115"/>
      <c r="DC93" s="115"/>
      <c r="DD93" s="115"/>
      <c r="DE93" s="115"/>
      <c r="DF93" s="115"/>
      <c r="DG93" s="115"/>
      <c r="DH93" s="115"/>
      <c r="DI93" s="115"/>
      <c r="DJ93" s="115"/>
      <c r="DK93" s="115"/>
      <c r="DL93" s="115"/>
      <c r="DM93" s="115"/>
      <c r="DN93" s="115"/>
      <c r="DO93" s="115"/>
      <c r="DP93" s="115"/>
      <c r="DQ93" s="115"/>
      <c r="DR93" s="115"/>
      <c r="DS93" s="115"/>
      <c r="DT93" s="115"/>
      <c r="DU93" s="115"/>
      <c r="DV93" s="115"/>
      <c r="DW93" s="115"/>
      <c r="DX93" s="115"/>
      <c r="DY93" s="115"/>
      <c r="DZ93" s="115"/>
      <c r="EA93" s="115"/>
      <c r="EB93" s="115"/>
      <c r="EC93" s="115"/>
      <c r="ED93" s="115"/>
      <c r="EE93" s="115"/>
    </row>
    <row r="94" spans="1:135" s="24" customFormat="1" ht="24">
      <c r="A94" s="120" t="s">
        <v>214</v>
      </c>
      <c r="B94" s="100"/>
      <c r="C94" s="44"/>
      <c r="D94" s="44"/>
      <c r="E94" s="44"/>
      <c r="F94" s="44"/>
      <c r="G94" s="64"/>
      <c r="H94" s="121">
        <v>42.5</v>
      </c>
      <c r="I94" s="116"/>
      <c r="J94" s="29"/>
      <c r="K94" s="29"/>
      <c r="M94" s="115"/>
      <c r="N94" s="115"/>
      <c r="O94" s="115"/>
      <c r="P94" s="115"/>
      <c r="Q94" s="115"/>
      <c r="R94" s="115"/>
      <c r="S94" s="115"/>
      <c r="T94" s="115"/>
      <c r="U94" s="115"/>
      <c r="V94" s="115"/>
      <c r="W94" s="115"/>
      <c r="X94" s="115"/>
      <c r="Y94" s="115"/>
      <c r="Z94" s="115"/>
      <c r="AA94" s="115"/>
      <c r="AB94" s="115"/>
      <c r="AC94" s="115"/>
      <c r="AD94" s="115"/>
      <c r="AE94" s="115"/>
      <c r="AF94" s="115"/>
      <c r="AG94" s="115"/>
      <c r="AH94" s="115"/>
      <c r="AI94" s="115"/>
      <c r="AJ94" s="115"/>
      <c r="AK94" s="115"/>
      <c r="AL94" s="115"/>
      <c r="AM94" s="115"/>
      <c r="AN94" s="115"/>
      <c r="AO94" s="115"/>
      <c r="AP94" s="115"/>
      <c r="AQ94" s="115"/>
      <c r="AR94" s="115"/>
      <c r="AS94" s="115"/>
      <c r="AT94" s="115"/>
      <c r="AU94" s="115"/>
      <c r="AV94" s="115"/>
      <c r="AW94" s="115"/>
      <c r="AX94" s="115"/>
      <c r="AY94" s="115"/>
      <c r="AZ94" s="115"/>
      <c r="BA94" s="115"/>
      <c r="BB94" s="115"/>
      <c r="BC94" s="115"/>
      <c r="BD94" s="115"/>
      <c r="BE94" s="115"/>
      <c r="BF94" s="115"/>
      <c r="BG94" s="115"/>
      <c r="BH94" s="115"/>
      <c r="BI94" s="115"/>
      <c r="BJ94" s="115"/>
      <c r="BK94" s="115"/>
      <c r="BL94" s="115"/>
      <c r="BM94" s="115"/>
      <c r="BN94" s="115"/>
      <c r="BO94" s="115"/>
      <c r="BP94" s="115"/>
      <c r="BQ94" s="115"/>
      <c r="BR94" s="115"/>
      <c r="BS94" s="115"/>
      <c r="BT94" s="115"/>
      <c r="BU94" s="115"/>
      <c r="BV94" s="115"/>
      <c r="BW94" s="115"/>
      <c r="BX94" s="115"/>
      <c r="BY94" s="115"/>
      <c r="BZ94" s="115"/>
      <c r="CA94" s="115"/>
      <c r="CB94" s="115"/>
      <c r="CC94" s="115"/>
      <c r="CD94" s="115"/>
      <c r="CE94" s="115"/>
      <c r="CF94" s="115"/>
      <c r="CG94" s="115"/>
      <c r="CH94" s="115"/>
      <c r="CI94" s="115"/>
      <c r="CJ94" s="115"/>
      <c r="CK94" s="115"/>
      <c r="CL94" s="115"/>
      <c r="CM94" s="115"/>
      <c r="CN94" s="115"/>
      <c r="CO94" s="115"/>
      <c r="CP94" s="115"/>
      <c r="CQ94" s="115"/>
      <c r="CR94" s="115"/>
      <c r="CS94" s="115"/>
      <c r="CT94" s="115"/>
      <c r="CU94" s="115"/>
      <c r="CV94" s="115"/>
      <c r="CW94" s="115"/>
      <c r="CX94" s="115"/>
      <c r="CY94" s="115"/>
      <c r="CZ94" s="115"/>
      <c r="DA94" s="115"/>
      <c r="DB94" s="115"/>
      <c r="DC94" s="115"/>
      <c r="DD94" s="115"/>
      <c r="DE94" s="115"/>
      <c r="DF94" s="115"/>
      <c r="DG94" s="115"/>
      <c r="DH94" s="115"/>
      <c r="DI94" s="115"/>
      <c r="DJ94" s="115"/>
      <c r="DK94" s="115"/>
      <c r="DL94" s="115"/>
      <c r="DM94" s="115"/>
      <c r="DN94" s="115"/>
      <c r="DO94" s="115"/>
      <c r="DP94" s="115"/>
      <c r="DQ94" s="115"/>
      <c r="DR94" s="115"/>
      <c r="DS94" s="115"/>
      <c r="DT94" s="115"/>
      <c r="DU94" s="115"/>
      <c r="DV94" s="115"/>
      <c r="DW94" s="115"/>
      <c r="DX94" s="115"/>
      <c r="DY94" s="115"/>
      <c r="DZ94" s="115"/>
      <c r="EA94" s="115"/>
      <c r="EB94" s="115"/>
      <c r="EC94" s="115"/>
      <c r="ED94" s="115"/>
      <c r="EE94" s="115"/>
    </row>
    <row r="95" spans="1:135" s="24" customFormat="1" ht="24">
      <c r="A95" s="120" t="s">
        <v>215</v>
      </c>
      <c r="B95" s="100"/>
      <c r="C95" s="44"/>
      <c r="D95" s="44"/>
      <c r="E95" s="44"/>
      <c r="F95" s="44"/>
      <c r="G95" s="64"/>
      <c r="H95" s="121">
        <v>41</v>
      </c>
      <c r="I95" s="116"/>
      <c r="J95" s="29"/>
      <c r="K95" s="29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5"/>
      <c r="AH95" s="115"/>
      <c r="AI95" s="115"/>
      <c r="AJ95" s="115"/>
      <c r="AK95" s="115"/>
      <c r="AL95" s="115"/>
      <c r="AM95" s="115"/>
      <c r="AN95" s="115"/>
      <c r="AO95" s="115"/>
      <c r="AP95" s="115"/>
      <c r="AQ95" s="115"/>
      <c r="AR95" s="115"/>
      <c r="AS95" s="115"/>
      <c r="AT95" s="115"/>
      <c r="AU95" s="115"/>
      <c r="AV95" s="115"/>
      <c r="AW95" s="115"/>
      <c r="AX95" s="115"/>
      <c r="AY95" s="115"/>
      <c r="AZ95" s="115"/>
      <c r="BA95" s="115"/>
      <c r="BB95" s="115"/>
      <c r="BC95" s="115"/>
      <c r="BD95" s="115"/>
      <c r="BE95" s="115"/>
      <c r="BF95" s="115"/>
      <c r="BG95" s="115"/>
      <c r="BH95" s="115"/>
      <c r="BI95" s="115"/>
      <c r="BJ95" s="115"/>
      <c r="BK95" s="115"/>
      <c r="BL95" s="115"/>
      <c r="BM95" s="115"/>
      <c r="BN95" s="115"/>
      <c r="BO95" s="115"/>
      <c r="BP95" s="115"/>
      <c r="BQ95" s="115"/>
      <c r="BR95" s="115"/>
      <c r="BS95" s="115"/>
      <c r="BT95" s="115"/>
      <c r="BU95" s="115"/>
      <c r="BV95" s="115"/>
      <c r="BW95" s="115"/>
      <c r="BX95" s="115"/>
      <c r="BY95" s="115"/>
      <c r="BZ95" s="115"/>
      <c r="CA95" s="115"/>
      <c r="CB95" s="115"/>
      <c r="CC95" s="115"/>
      <c r="CD95" s="115"/>
      <c r="CE95" s="115"/>
      <c r="CF95" s="115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  <c r="CS95" s="115"/>
      <c r="CT95" s="115"/>
      <c r="CU95" s="115"/>
      <c r="CV95" s="115"/>
      <c r="CW95" s="115"/>
      <c r="CX95" s="115"/>
      <c r="CY95" s="115"/>
      <c r="CZ95" s="115"/>
      <c r="DA95" s="115"/>
      <c r="DB95" s="115"/>
      <c r="DC95" s="115"/>
      <c r="DD95" s="115"/>
      <c r="DE95" s="115"/>
      <c r="DF95" s="115"/>
      <c r="DG95" s="115"/>
      <c r="DH95" s="115"/>
      <c r="DI95" s="115"/>
      <c r="DJ95" s="115"/>
      <c r="DK95" s="115"/>
      <c r="DL95" s="115"/>
      <c r="DM95" s="115"/>
      <c r="DN95" s="115"/>
      <c r="DO95" s="115"/>
      <c r="DP95" s="115"/>
      <c r="DQ95" s="115"/>
      <c r="DR95" s="115"/>
      <c r="DS95" s="115"/>
      <c r="DT95" s="115"/>
      <c r="DU95" s="115"/>
      <c r="DV95" s="115"/>
      <c r="DW95" s="115"/>
      <c r="DX95" s="115"/>
      <c r="DY95" s="115"/>
      <c r="DZ95" s="115"/>
      <c r="EA95" s="115"/>
      <c r="EB95" s="115"/>
      <c r="EC95" s="115"/>
      <c r="ED95" s="115"/>
      <c r="EE95" s="115"/>
    </row>
    <row r="96" spans="1:135" s="24" customFormat="1" ht="24">
      <c r="A96" s="120" t="s">
        <v>216</v>
      </c>
      <c r="B96" s="100"/>
      <c r="C96" s="44"/>
      <c r="D96" s="44"/>
      <c r="E96" s="44"/>
      <c r="F96" s="44"/>
      <c r="G96" s="64"/>
      <c r="H96" s="121">
        <v>49.54</v>
      </c>
      <c r="I96" s="116"/>
      <c r="J96" s="29"/>
      <c r="K96" s="29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5"/>
      <c r="AH96" s="115"/>
      <c r="AI96" s="115"/>
      <c r="AJ96" s="115"/>
      <c r="AK96" s="115"/>
      <c r="AL96" s="115"/>
      <c r="AM96" s="115"/>
      <c r="AN96" s="115"/>
      <c r="AO96" s="115"/>
      <c r="AP96" s="115"/>
      <c r="AQ96" s="115"/>
      <c r="AR96" s="115"/>
      <c r="AS96" s="115"/>
      <c r="AT96" s="115"/>
      <c r="AU96" s="115"/>
      <c r="AV96" s="115"/>
      <c r="AW96" s="115"/>
      <c r="AX96" s="115"/>
      <c r="AY96" s="115"/>
      <c r="AZ96" s="115"/>
      <c r="BA96" s="115"/>
      <c r="BB96" s="115"/>
      <c r="BC96" s="115"/>
      <c r="BD96" s="115"/>
      <c r="BE96" s="115"/>
      <c r="BF96" s="115"/>
      <c r="BG96" s="115"/>
      <c r="BH96" s="115"/>
      <c r="BI96" s="115"/>
      <c r="BJ96" s="115"/>
      <c r="BK96" s="115"/>
      <c r="BL96" s="115"/>
      <c r="BM96" s="115"/>
      <c r="BN96" s="115"/>
      <c r="BO96" s="115"/>
      <c r="BP96" s="115"/>
      <c r="BQ96" s="115"/>
      <c r="BR96" s="115"/>
      <c r="BS96" s="115"/>
      <c r="BT96" s="115"/>
      <c r="BU96" s="115"/>
      <c r="BV96" s="115"/>
      <c r="BW96" s="115"/>
      <c r="BX96" s="115"/>
      <c r="BY96" s="115"/>
      <c r="BZ96" s="115"/>
      <c r="CA96" s="115"/>
      <c r="CB96" s="115"/>
      <c r="CC96" s="115"/>
      <c r="CD96" s="115"/>
      <c r="CE96" s="115"/>
      <c r="CF96" s="115"/>
      <c r="CG96" s="115"/>
      <c r="CH96" s="115"/>
      <c r="CI96" s="115"/>
      <c r="CJ96" s="115"/>
      <c r="CK96" s="115"/>
      <c r="CL96" s="115"/>
      <c r="CM96" s="115"/>
      <c r="CN96" s="115"/>
      <c r="CO96" s="115"/>
      <c r="CP96" s="115"/>
      <c r="CQ96" s="115"/>
      <c r="CR96" s="115"/>
      <c r="CS96" s="115"/>
      <c r="CT96" s="115"/>
      <c r="CU96" s="115"/>
      <c r="CV96" s="115"/>
      <c r="CW96" s="115"/>
      <c r="CX96" s="115"/>
      <c r="CY96" s="115"/>
      <c r="CZ96" s="115"/>
      <c r="DA96" s="115"/>
      <c r="DB96" s="115"/>
      <c r="DC96" s="115"/>
      <c r="DD96" s="115"/>
      <c r="DE96" s="115"/>
      <c r="DF96" s="115"/>
      <c r="DG96" s="115"/>
      <c r="DH96" s="115"/>
      <c r="DI96" s="115"/>
      <c r="DJ96" s="115"/>
      <c r="DK96" s="115"/>
      <c r="DL96" s="115"/>
      <c r="DM96" s="115"/>
      <c r="DN96" s="115"/>
      <c r="DO96" s="115"/>
      <c r="DP96" s="115"/>
      <c r="DQ96" s="115"/>
      <c r="DR96" s="115"/>
      <c r="DS96" s="115"/>
      <c r="DT96" s="115"/>
      <c r="DU96" s="115"/>
      <c r="DV96" s="115"/>
      <c r="DW96" s="115"/>
      <c r="DX96" s="115"/>
      <c r="DY96" s="115"/>
      <c r="DZ96" s="115"/>
      <c r="EA96" s="115"/>
      <c r="EB96" s="115"/>
      <c r="EC96" s="115"/>
      <c r="ED96" s="115"/>
      <c r="EE96" s="115"/>
    </row>
    <row r="97" spans="1:135" s="24" customFormat="1" ht="24">
      <c r="A97" s="120" t="s">
        <v>217</v>
      </c>
      <c r="B97" s="100"/>
      <c r="C97" s="44"/>
      <c r="D97" s="44"/>
      <c r="E97" s="44"/>
      <c r="F97" s="44"/>
      <c r="G97" s="64"/>
      <c r="H97" s="121">
        <v>45.5</v>
      </c>
      <c r="I97" s="116"/>
      <c r="J97" s="29"/>
      <c r="K97" s="29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5"/>
      <c r="AH97" s="115"/>
      <c r="AI97" s="115"/>
      <c r="AJ97" s="115"/>
      <c r="AK97" s="115"/>
      <c r="AL97" s="115"/>
      <c r="AM97" s="115"/>
      <c r="AN97" s="115"/>
      <c r="AO97" s="115"/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  <c r="BH97" s="115"/>
      <c r="BI97" s="115"/>
      <c r="BJ97" s="115"/>
      <c r="BK97" s="115"/>
      <c r="BL97" s="115"/>
      <c r="BM97" s="115"/>
      <c r="BN97" s="115"/>
      <c r="BO97" s="115"/>
      <c r="BP97" s="115"/>
      <c r="BQ97" s="115"/>
      <c r="BR97" s="115"/>
      <c r="BS97" s="115"/>
      <c r="BT97" s="115"/>
      <c r="BU97" s="115"/>
      <c r="BV97" s="115"/>
      <c r="BW97" s="115"/>
      <c r="BX97" s="115"/>
      <c r="BY97" s="115"/>
      <c r="BZ97" s="115"/>
      <c r="CA97" s="115"/>
      <c r="CB97" s="115"/>
      <c r="CC97" s="115"/>
      <c r="CD97" s="115"/>
      <c r="CE97" s="115"/>
      <c r="CF97" s="115"/>
      <c r="CG97" s="115"/>
      <c r="CH97" s="115"/>
      <c r="CI97" s="115"/>
      <c r="CJ97" s="115"/>
      <c r="CK97" s="115"/>
      <c r="CL97" s="115"/>
      <c r="CM97" s="115"/>
      <c r="CN97" s="115"/>
      <c r="CO97" s="115"/>
      <c r="CP97" s="115"/>
      <c r="CQ97" s="115"/>
      <c r="CR97" s="115"/>
      <c r="CS97" s="115"/>
      <c r="CT97" s="115"/>
      <c r="CU97" s="115"/>
      <c r="CV97" s="115"/>
      <c r="CW97" s="115"/>
      <c r="CX97" s="115"/>
      <c r="CY97" s="115"/>
      <c r="CZ97" s="115"/>
      <c r="DA97" s="115"/>
      <c r="DB97" s="115"/>
      <c r="DC97" s="115"/>
      <c r="DD97" s="115"/>
      <c r="DE97" s="115"/>
      <c r="DF97" s="115"/>
      <c r="DG97" s="115"/>
      <c r="DH97" s="115"/>
      <c r="DI97" s="115"/>
      <c r="DJ97" s="115"/>
      <c r="DK97" s="115"/>
      <c r="DL97" s="115"/>
      <c r="DM97" s="115"/>
      <c r="DN97" s="115"/>
      <c r="DO97" s="115"/>
      <c r="DP97" s="115"/>
      <c r="DQ97" s="115"/>
      <c r="DR97" s="115"/>
      <c r="DS97" s="115"/>
      <c r="DT97" s="115"/>
      <c r="DU97" s="115"/>
      <c r="DV97" s="115"/>
      <c r="DW97" s="115"/>
      <c r="DX97" s="115"/>
      <c r="DY97" s="115"/>
      <c r="DZ97" s="115"/>
      <c r="EA97" s="115"/>
      <c r="EB97" s="115"/>
      <c r="EC97" s="115"/>
      <c r="ED97" s="115"/>
      <c r="EE97" s="115"/>
    </row>
    <row r="98" spans="1:135" s="24" customFormat="1" ht="24">
      <c r="A98" s="120" t="s">
        <v>218</v>
      </c>
      <c r="B98" s="100"/>
      <c r="C98" s="44"/>
      <c r="D98" s="44"/>
      <c r="E98" s="44"/>
      <c r="F98" s="44"/>
      <c r="G98" s="64"/>
      <c r="H98" s="121">
        <v>45</v>
      </c>
      <c r="I98" s="116"/>
      <c r="J98" s="29"/>
      <c r="K98" s="29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5"/>
      <c r="AH98" s="115"/>
      <c r="AI98" s="115"/>
      <c r="AJ98" s="115"/>
      <c r="AK98" s="115"/>
      <c r="AL98" s="115"/>
      <c r="AM98" s="115"/>
      <c r="AN98" s="115"/>
      <c r="AO98" s="115"/>
      <c r="AP98" s="115"/>
      <c r="AQ98" s="115"/>
      <c r="AR98" s="115"/>
      <c r="AS98" s="115"/>
      <c r="AT98" s="115"/>
      <c r="AU98" s="115"/>
      <c r="AV98" s="115"/>
      <c r="AW98" s="115"/>
      <c r="AX98" s="115"/>
      <c r="AY98" s="115"/>
      <c r="AZ98" s="115"/>
      <c r="BA98" s="115"/>
      <c r="BB98" s="115"/>
      <c r="BC98" s="115"/>
      <c r="BD98" s="115"/>
      <c r="BE98" s="115"/>
      <c r="BF98" s="115"/>
      <c r="BG98" s="115"/>
      <c r="BH98" s="115"/>
      <c r="BI98" s="115"/>
      <c r="BJ98" s="115"/>
      <c r="BK98" s="115"/>
      <c r="BL98" s="115"/>
      <c r="BM98" s="115"/>
      <c r="BN98" s="115"/>
      <c r="BO98" s="115"/>
      <c r="BP98" s="115"/>
      <c r="BQ98" s="115"/>
      <c r="BR98" s="115"/>
      <c r="BS98" s="115"/>
      <c r="BT98" s="115"/>
      <c r="BU98" s="115"/>
      <c r="BV98" s="115"/>
      <c r="BW98" s="115"/>
      <c r="BX98" s="115"/>
      <c r="BY98" s="115"/>
      <c r="BZ98" s="115"/>
      <c r="CA98" s="115"/>
      <c r="CB98" s="115"/>
      <c r="CC98" s="115"/>
      <c r="CD98" s="115"/>
      <c r="CE98" s="115"/>
      <c r="CF98" s="115"/>
      <c r="CG98" s="115"/>
      <c r="CH98" s="115"/>
      <c r="CI98" s="115"/>
      <c r="CJ98" s="115"/>
      <c r="CK98" s="115"/>
      <c r="CL98" s="115"/>
      <c r="CM98" s="115"/>
      <c r="CN98" s="115"/>
      <c r="CO98" s="115"/>
      <c r="CP98" s="115"/>
      <c r="CQ98" s="115"/>
      <c r="CR98" s="115"/>
      <c r="CS98" s="115"/>
      <c r="CT98" s="115"/>
      <c r="CU98" s="115"/>
      <c r="CV98" s="115"/>
      <c r="CW98" s="115"/>
      <c r="CX98" s="115"/>
      <c r="CY98" s="115"/>
      <c r="CZ98" s="115"/>
      <c r="DA98" s="115"/>
      <c r="DB98" s="115"/>
      <c r="DC98" s="115"/>
      <c r="DD98" s="115"/>
      <c r="DE98" s="115"/>
      <c r="DF98" s="115"/>
      <c r="DG98" s="115"/>
      <c r="DH98" s="115"/>
      <c r="DI98" s="115"/>
      <c r="DJ98" s="115"/>
      <c r="DK98" s="115"/>
      <c r="DL98" s="115"/>
      <c r="DM98" s="115"/>
      <c r="DN98" s="115"/>
      <c r="DO98" s="115"/>
      <c r="DP98" s="115"/>
      <c r="DQ98" s="115"/>
      <c r="DR98" s="115"/>
      <c r="DS98" s="115"/>
      <c r="DT98" s="115"/>
      <c r="DU98" s="115"/>
      <c r="DV98" s="115"/>
      <c r="DW98" s="115"/>
      <c r="DX98" s="115"/>
      <c r="DY98" s="115"/>
      <c r="DZ98" s="115"/>
      <c r="EA98" s="115"/>
      <c r="EB98" s="115"/>
      <c r="EC98" s="115"/>
      <c r="ED98" s="115"/>
      <c r="EE98" s="115"/>
    </row>
    <row r="99" spans="1:135" s="24" customFormat="1" ht="24">
      <c r="A99" s="120" t="s">
        <v>219</v>
      </c>
      <c r="B99" s="100"/>
      <c r="C99" s="44"/>
      <c r="D99" s="44"/>
      <c r="E99" s="44"/>
      <c r="F99" s="44"/>
      <c r="G99" s="64"/>
      <c r="H99" s="121">
        <v>40</v>
      </c>
      <c r="I99" s="116"/>
      <c r="J99" s="29"/>
      <c r="K99" s="29"/>
      <c r="M99" s="115"/>
      <c r="N99" s="115"/>
      <c r="O99" s="115"/>
      <c r="P99" s="115"/>
      <c r="Q99" s="115"/>
      <c r="R99" s="115"/>
      <c r="S99" s="115"/>
      <c r="T99" s="115"/>
      <c r="U99" s="115"/>
      <c r="V99" s="115"/>
      <c r="W99" s="115"/>
      <c r="X99" s="115"/>
      <c r="Y99" s="115"/>
      <c r="Z99" s="115"/>
      <c r="AA99" s="115"/>
      <c r="AB99" s="115"/>
      <c r="AC99" s="115"/>
      <c r="AD99" s="115"/>
      <c r="AE99" s="115"/>
      <c r="AF99" s="115"/>
      <c r="AG99" s="115"/>
      <c r="AH99" s="115"/>
      <c r="AI99" s="115"/>
      <c r="AJ99" s="115"/>
      <c r="AK99" s="115"/>
      <c r="AL99" s="115"/>
      <c r="AM99" s="115"/>
      <c r="AN99" s="115"/>
      <c r="AO99" s="115"/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  <c r="BH99" s="115"/>
      <c r="BI99" s="115"/>
      <c r="BJ99" s="115"/>
      <c r="BK99" s="115"/>
      <c r="BL99" s="115"/>
      <c r="BM99" s="115"/>
      <c r="BN99" s="115"/>
      <c r="BO99" s="115"/>
      <c r="BP99" s="115"/>
      <c r="BQ99" s="115"/>
      <c r="BR99" s="115"/>
      <c r="BS99" s="115"/>
      <c r="BT99" s="115"/>
      <c r="BU99" s="115"/>
      <c r="BV99" s="115"/>
      <c r="BW99" s="115"/>
      <c r="BX99" s="115"/>
      <c r="BY99" s="115"/>
      <c r="BZ99" s="115"/>
      <c r="CA99" s="115"/>
      <c r="CB99" s="115"/>
      <c r="CC99" s="115"/>
      <c r="CD99" s="115"/>
      <c r="CE99" s="115"/>
      <c r="CF99" s="115"/>
      <c r="CG99" s="115"/>
      <c r="CH99" s="115"/>
      <c r="CI99" s="115"/>
      <c r="CJ99" s="115"/>
      <c r="CK99" s="115"/>
      <c r="CL99" s="115"/>
      <c r="CM99" s="115"/>
      <c r="CN99" s="115"/>
      <c r="CO99" s="115"/>
      <c r="CP99" s="115"/>
      <c r="CQ99" s="115"/>
      <c r="CR99" s="115"/>
      <c r="CS99" s="115"/>
      <c r="CT99" s="115"/>
      <c r="CU99" s="115"/>
      <c r="CV99" s="115"/>
      <c r="CW99" s="115"/>
      <c r="CX99" s="115"/>
      <c r="CY99" s="115"/>
      <c r="CZ99" s="115"/>
      <c r="DA99" s="115"/>
      <c r="DB99" s="115"/>
      <c r="DC99" s="115"/>
      <c r="DD99" s="115"/>
      <c r="DE99" s="115"/>
      <c r="DF99" s="115"/>
      <c r="DG99" s="115"/>
      <c r="DH99" s="115"/>
      <c r="DI99" s="115"/>
      <c r="DJ99" s="115"/>
      <c r="DK99" s="115"/>
      <c r="DL99" s="115"/>
      <c r="DM99" s="115"/>
      <c r="DN99" s="115"/>
      <c r="DO99" s="115"/>
      <c r="DP99" s="115"/>
      <c r="DQ99" s="115"/>
      <c r="DR99" s="115"/>
      <c r="DS99" s="115"/>
      <c r="DT99" s="115"/>
      <c r="DU99" s="115"/>
      <c r="DV99" s="115"/>
      <c r="DW99" s="115"/>
      <c r="DX99" s="115"/>
      <c r="DY99" s="115"/>
      <c r="DZ99" s="115"/>
      <c r="EA99" s="115"/>
      <c r="EB99" s="115"/>
      <c r="EC99" s="115"/>
      <c r="ED99" s="115"/>
      <c r="EE99" s="115"/>
    </row>
    <row r="100" spans="1:135" s="24" customFormat="1" ht="24">
      <c r="A100" s="120" t="s">
        <v>220</v>
      </c>
      <c r="B100" s="100"/>
      <c r="C100" s="44"/>
      <c r="D100" s="44"/>
      <c r="E100" s="44"/>
      <c r="F100" s="44"/>
      <c r="G100" s="64"/>
      <c r="H100" s="121">
        <v>45</v>
      </c>
      <c r="I100" s="116"/>
      <c r="J100" s="29"/>
      <c r="K100" s="29"/>
      <c r="M100" s="115"/>
      <c r="N100" s="115"/>
      <c r="O100" s="115"/>
      <c r="P100" s="115"/>
      <c r="Q100" s="115"/>
      <c r="R100" s="115"/>
      <c r="S100" s="115"/>
      <c r="T100" s="115"/>
      <c r="U100" s="115"/>
      <c r="V100" s="115"/>
      <c r="W100" s="115"/>
      <c r="X100" s="115"/>
      <c r="Y100" s="115"/>
      <c r="Z100" s="115"/>
      <c r="AA100" s="115"/>
      <c r="AB100" s="115"/>
      <c r="AC100" s="115"/>
      <c r="AD100" s="115"/>
      <c r="AE100" s="115"/>
      <c r="AF100" s="115"/>
      <c r="AG100" s="115"/>
      <c r="AH100" s="115"/>
      <c r="AI100" s="115"/>
      <c r="AJ100" s="115"/>
      <c r="AK100" s="115"/>
      <c r="AL100" s="115"/>
      <c r="AM100" s="115"/>
      <c r="AN100" s="115"/>
      <c r="AO100" s="115"/>
      <c r="AP100" s="115"/>
      <c r="AQ100" s="115"/>
      <c r="AR100" s="115"/>
      <c r="AS100" s="115"/>
      <c r="AT100" s="115"/>
      <c r="AU100" s="115"/>
      <c r="AV100" s="115"/>
      <c r="AW100" s="115"/>
      <c r="AX100" s="115"/>
      <c r="AY100" s="115"/>
      <c r="AZ100" s="115"/>
      <c r="BA100" s="115"/>
      <c r="BB100" s="115"/>
      <c r="BC100" s="115"/>
      <c r="BD100" s="115"/>
      <c r="BE100" s="115"/>
      <c r="BF100" s="115"/>
      <c r="BG100" s="115"/>
      <c r="BH100" s="115"/>
      <c r="BI100" s="115"/>
      <c r="BJ100" s="115"/>
      <c r="BK100" s="115"/>
      <c r="BL100" s="115"/>
      <c r="BM100" s="115"/>
      <c r="BN100" s="115"/>
      <c r="BO100" s="115"/>
      <c r="BP100" s="115"/>
      <c r="BQ100" s="115"/>
      <c r="BR100" s="115"/>
      <c r="BS100" s="115"/>
      <c r="BT100" s="115"/>
      <c r="BU100" s="115"/>
      <c r="BV100" s="115"/>
      <c r="BW100" s="115"/>
      <c r="BX100" s="115"/>
      <c r="BY100" s="115"/>
      <c r="BZ100" s="115"/>
      <c r="CA100" s="115"/>
      <c r="CB100" s="115"/>
      <c r="CC100" s="115"/>
      <c r="CD100" s="115"/>
      <c r="CE100" s="115"/>
      <c r="CF100" s="115"/>
      <c r="CG100" s="115"/>
      <c r="CH100" s="115"/>
      <c r="CI100" s="115"/>
      <c r="CJ100" s="115"/>
      <c r="CK100" s="115"/>
      <c r="CL100" s="115"/>
      <c r="CM100" s="115"/>
      <c r="CN100" s="115"/>
      <c r="CO100" s="115"/>
      <c r="CP100" s="115"/>
      <c r="CQ100" s="115"/>
      <c r="CR100" s="115"/>
      <c r="CS100" s="115"/>
      <c r="CT100" s="115"/>
      <c r="CU100" s="115"/>
      <c r="CV100" s="115"/>
      <c r="CW100" s="115"/>
      <c r="CX100" s="115"/>
      <c r="CY100" s="115"/>
      <c r="CZ100" s="115"/>
      <c r="DA100" s="115"/>
      <c r="DB100" s="115"/>
      <c r="DC100" s="115"/>
      <c r="DD100" s="115"/>
      <c r="DE100" s="115"/>
      <c r="DF100" s="115"/>
      <c r="DG100" s="115"/>
      <c r="DH100" s="115"/>
      <c r="DI100" s="115"/>
      <c r="DJ100" s="115"/>
      <c r="DK100" s="115"/>
      <c r="DL100" s="115"/>
      <c r="DM100" s="115"/>
      <c r="DN100" s="115"/>
      <c r="DO100" s="115"/>
      <c r="DP100" s="115"/>
      <c r="DQ100" s="115"/>
      <c r="DR100" s="115"/>
      <c r="DS100" s="115"/>
      <c r="DT100" s="115"/>
      <c r="DU100" s="115"/>
      <c r="DV100" s="115"/>
      <c r="DW100" s="115"/>
      <c r="DX100" s="115"/>
      <c r="DY100" s="115"/>
      <c r="DZ100" s="115"/>
      <c r="EA100" s="115"/>
      <c r="EB100" s="115"/>
      <c r="EC100" s="115"/>
      <c r="ED100" s="115"/>
      <c r="EE100" s="115"/>
    </row>
    <row r="101" spans="1:135" s="24" customFormat="1" ht="24">
      <c r="A101" s="120" t="s">
        <v>221</v>
      </c>
      <c r="B101" s="100"/>
      <c r="C101" s="44"/>
      <c r="D101" s="44"/>
      <c r="E101" s="44"/>
      <c r="F101" s="44"/>
      <c r="G101" s="64"/>
      <c r="H101" s="121">
        <v>49</v>
      </c>
      <c r="I101" s="116"/>
      <c r="J101" s="29"/>
      <c r="K101" s="29"/>
      <c r="M101" s="115"/>
      <c r="N101" s="115"/>
      <c r="O101" s="115"/>
      <c r="P101" s="115"/>
      <c r="Q101" s="115"/>
      <c r="R101" s="115"/>
      <c r="S101" s="115"/>
      <c r="T101" s="115"/>
      <c r="U101" s="115"/>
      <c r="V101" s="115"/>
      <c r="W101" s="115"/>
      <c r="X101" s="115"/>
      <c r="Y101" s="115"/>
      <c r="Z101" s="115"/>
      <c r="AA101" s="115"/>
      <c r="AB101" s="115"/>
      <c r="AC101" s="115"/>
      <c r="AD101" s="115"/>
      <c r="AE101" s="115"/>
      <c r="AF101" s="115"/>
      <c r="AG101" s="115"/>
      <c r="AH101" s="115"/>
      <c r="AI101" s="115"/>
      <c r="AJ101" s="115"/>
      <c r="AK101" s="115"/>
      <c r="AL101" s="115"/>
      <c r="AM101" s="115"/>
      <c r="AN101" s="115"/>
      <c r="AO101" s="115"/>
      <c r="AP101" s="115"/>
      <c r="AQ101" s="115"/>
      <c r="AR101" s="115"/>
      <c r="AS101" s="115"/>
      <c r="AT101" s="115"/>
      <c r="AU101" s="115"/>
      <c r="AV101" s="115"/>
      <c r="AW101" s="115"/>
      <c r="AX101" s="115"/>
      <c r="AY101" s="115"/>
      <c r="AZ101" s="115"/>
      <c r="BA101" s="115"/>
      <c r="BB101" s="115"/>
      <c r="BC101" s="115"/>
      <c r="BD101" s="115"/>
      <c r="BE101" s="115"/>
      <c r="BF101" s="115"/>
      <c r="BG101" s="115"/>
      <c r="BH101" s="115"/>
      <c r="BI101" s="115"/>
      <c r="BJ101" s="115"/>
      <c r="BK101" s="115"/>
      <c r="BL101" s="115"/>
      <c r="BM101" s="115"/>
      <c r="BN101" s="115"/>
      <c r="BO101" s="115"/>
      <c r="BP101" s="115"/>
      <c r="BQ101" s="115"/>
      <c r="BR101" s="115"/>
      <c r="BS101" s="115"/>
      <c r="BT101" s="115"/>
      <c r="BU101" s="115"/>
      <c r="BV101" s="115"/>
      <c r="BW101" s="115"/>
      <c r="BX101" s="115"/>
      <c r="BY101" s="115"/>
      <c r="BZ101" s="115"/>
      <c r="CA101" s="115"/>
      <c r="CB101" s="115"/>
      <c r="CC101" s="115"/>
      <c r="CD101" s="115"/>
      <c r="CE101" s="115"/>
      <c r="CF101" s="115"/>
      <c r="CG101" s="115"/>
      <c r="CH101" s="115"/>
      <c r="CI101" s="115"/>
      <c r="CJ101" s="115"/>
      <c r="CK101" s="115"/>
      <c r="CL101" s="115"/>
      <c r="CM101" s="115"/>
      <c r="CN101" s="115"/>
      <c r="CO101" s="115"/>
      <c r="CP101" s="115"/>
      <c r="CQ101" s="115"/>
      <c r="CR101" s="115"/>
      <c r="CS101" s="115"/>
      <c r="CT101" s="115"/>
      <c r="CU101" s="115"/>
      <c r="CV101" s="115"/>
      <c r="CW101" s="115"/>
      <c r="CX101" s="115"/>
      <c r="CY101" s="115"/>
      <c r="CZ101" s="115"/>
      <c r="DA101" s="115"/>
      <c r="DB101" s="115"/>
      <c r="DC101" s="115"/>
      <c r="DD101" s="115"/>
      <c r="DE101" s="115"/>
      <c r="DF101" s="115"/>
      <c r="DG101" s="115"/>
      <c r="DH101" s="115"/>
      <c r="DI101" s="115"/>
      <c r="DJ101" s="115"/>
      <c r="DK101" s="115"/>
      <c r="DL101" s="115"/>
      <c r="DM101" s="115"/>
      <c r="DN101" s="115"/>
      <c r="DO101" s="115"/>
      <c r="DP101" s="115"/>
      <c r="DQ101" s="115"/>
      <c r="DR101" s="115"/>
      <c r="DS101" s="115"/>
      <c r="DT101" s="115"/>
      <c r="DU101" s="115"/>
      <c r="DV101" s="115"/>
      <c r="DW101" s="115"/>
      <c r="DX101" s="115"/>
      <c r="DY101" s="115"/>
      <c r="DZ101" s="115"/>
      <c r="EA101" s="115"/>
      <c r="EB101" s="115"/>
      <c r="EC101" s="115"/>
      <c r="ED101" s="115"/>
      <c r="EE101" s="115"/>
    </row>
    <row r="102" spans="1:135" s="24" customFormat="1" ht="24">
      <c r="A102" s="120" t="s">
        <v>222</v>
      </c>
      <c r="B102" s="100"/>
      <c r="C102" s="44"/>
      <c r="D102" s="44"/>
      <c r="E102" s="44"/>
      <c r="F102" s="44"/>
      <c r="G102" s="64"/>
      <c r="H102" s="121">
        <v>41</v>
      </c>
      <c r="I102" s="116"/>
      <c r="J102" s="29"/>
      <c r="K102" s="29"/>
      <c r="M102" s="115"/>
      <c r="N102" s="115"/>
      <c r="O102" s="115"/>
      <c r="P102" s="115"/>
      <c r="Q102" s="115"/>
      <c r="R102" s="115"/>
      <c r="S102" s="115"/>
      <c r="T102" s="115"/>
      <c r="U102" s="115"/>
      <c r="V102" s="115"/>
      <c r="W102" s="115"/>
      <c r="X102" s="115"/>
      <c r="Y102" s="115"/>
      <c r="Z102" s="115"/>
      <c r="AA102" s="115"/>
      <c r="AB102" s="115"/>
      <c r="AC102" s="115"/>
      <c r="AD102" s="115"/>
      <c r="AE102" s="115"/>
      <c r="AF102" s="115"/>
      <c r="AG102" s="115"/>
      <c r="AH102" s="115"/>
      <c r="AI102" s="115"/>
      <c r="AJ102" s="115"/>
      <c r="AK102" s="115"/>
      <c r="AL102" s="115"/>
      <c r="AM102" s="115"/>
      <c r="AN102" s="115"/>
      <c r="AO102" s="115"/>
      <c r="AP102" s="115"/>
      <c r="AQ102" s="115"/>
      <c r="AR102" s="115"/>
      <c r="AS102" s="115"/>
      <c r="AT102" s="115"/>
      <c r="AU102" s="115"/>
      <c r="AV102" s="115"/>
      <c r="AW102" s="115"/>
      <c r="AX102" s="115"/>
      <c r="AY102" s="115"/>
      <c r="AZ102" s="115"/>
      <c r="BA102" s="115"/>
      <c r="BB102" s="115"/>
      <c r="BC102" s="115"/>
      <c r="BD102" s="115"/>
      <c r="BE102" s="115"/>
      <c r="BF102" s="115"/>
      <c r="BG102" s="115"/>
      <c r="BH102" s="115"/>
      <c r="BI102" s="115"/>
      <c r="BJ102" s="115"/>
      <c r="BK102" s="115"/>
      <c r="BL102" s="115"/>
      <c r="BM102" s="115"/>
      <c r="BN102" s="115"/>
      <c r="BO102" s="115"/>
      <c r="BP102" s="115"/>
      <c r="BQ102" s="115"/>
      <c r="BR102" s="115"/>
      <c r="BS102" s="115"/>
      <c r="BT102" s="115"/>
      <c r="BU102" s="115"/>
      <c r="BV102" s="115"/>
      <c r="BW102" s="115"/>
      <c r="BX102" s="115"/>
      <c r="BY102" s="115"/>
      <c r="BZ102" s="115"/>
      <c r="CA102" s="115"/>
      <c r="CB102" s="115"/>
      <c r="CC102" s="115"/>
      <c r="CD102" s="115"/>
      <c r="CE102" s="115"/>
      <c r="CF102" s="115"/>
      <c r="CG102" s="115"/>
      <c r="CH102" s="115"/>
      <c r="CI102" s="115"/>
      <c r="CJ102" s="115"/>
      <c r="CK102" s="115"/>
      <c r="CL102" s="115"/>
      <c r="CM102" s="115"/>
      <c r="CN102" s="115"/>
      <c r="CO102" s="115"/>
      <c r="CP102" s="115"/>
      <c r="CQ102" s="115"/>
      <c r="CR102" s="115"/>
      <c r="CS102" s="115"/>
      <c r="CT102" s="115"/>
      <c r="CU102" s="115"/>
      <c r="CV102" s="115"/>
      <c r="CW102" s="115"/>
      <c r="CX102" s="115"/>
      <c r="CY102" s="115"/>
      <c r="CZ102" s="115"/>
      <c r="DA102" s="115"/>
      <c r="DB102" s="115"/>
      <c r="DC102" s="115"/>
      <c r="DD102" s="115"/>
      <c r="DE102" s="115"/>
      <c r="DF102" s="115"/>
      <c r="DG102" s="115"/>
      <c r="DH102" s="115"/>
      <c r="DI102" s="115"/>
      <c r="DJ102" s="115"/>
      <c r="DK102" s="115"/>
      <c r="DL102" s="115"/>
      <c r="DM102" s="115"/>
      <c r="DN102" s="115"/>
      <c r="DO102" s="115"/>
      <c r="DP102" s="115"/>
      <c r="DQ102" s="115"/>
      <c r="DR102" s="115"/>
      <c r="DS102" s="115"/>
      <c r="DT102" s="115"/>
      <c r="DU102" s="115"/>
      <c r="DV102" s="115"/>
      <c r="DW102" s="115"/>
      <c r="DX102" s="115"/>
      <c r="DY102" s="115"/>
      <c r="DZ102" s="115"/>
      <c r="EA102" s="115"/>
      <c r="EB102" s="115"/>
      <c r="EC102" s="115"/>
      <c r="ED102" s="115"/>
      <c r="EE102" s="115"/>
    </row>
    <row r="103" spans="1:135" s="24" customFormat="1" ht="24">
      <c r="A103" s="120" t="s">
        <v>223</v>
      </c>
      <c r="B103" s="100"/>
      <c r="C103" s="44"/>
      <c r="D103" s="44"/>
      <c r="E103" s="44"/>
      <c r="F103" s="44"/>
      <c r="G103" s="64"/>
      <c r="H103" s="121">
        <v>49</v>
      </c>
      <c r="I103" s="116"/>
      <c r="J103" s="29"/>
      <c r="K103" s="29"/>
      <c r="M103" s="115"/>
      <c r="N103" s="115"/>
      <c r="O103" s="115"/>
      <c r="P103" s="115"/>
      <c r="Q103" s="115"/>
      <c r="R103" s="115"/>
      <c r="S103" s="115"/>
      <c r="T103" s="115"/>
      <c r="U103" s="115"/>
      <c r="V103" s="115"/>
      <c r="W103" s="115"/>
      <c r="X103" s="115"/>
      <c r="Y103" s="115"/>
      <c r="Z103" s="115"/>
      <c r="AA103" s="115"/>
      <c r="AB103" s="115"/>
      <c r="AC103" s="115"/>
      <c r="AD103" s="115"/>
      <c r="AE103" s="115"/>
      <c r="AF103" s="115"/>
      <c r="AG103" s="115"/>
      <c r="AH103" s="115"/>
      <c r="AI103" s="115"/>
      <c r="AJ103" s="115"/>
      <c r="AK103" s="115"/>
      <c r="AL103" s="115"/>
      <c r="AM103" s="115"/>
      <c r="AN103" s="115"/>
      <c r="AO103" s="115"/>
      <c r="AP103" s="115"/>
      <c r="AQ103" s="115"/>
      <c r="AR103" s="115"/>
      <c r="AS103" s="115"/>
      <c r="AT103" s="115"/>
      <c r="AU103" s="115"/>
      <c r="AV103" s="115"/>
      <c r="AW103" s="115"/>
      <c r="AX103" s="115"/>
      <c r="AY103" s="115"/>
      <c r="AZ103" s="115"/>
      <c r="BA103" s="115"/>
      <c r="BB103" s="115"/>
      <c r="BC103" s="115"/>
      <c r="BD103" s="115"/>
      <c r="BE103" s="115"/>
      <c r="BF103" s="115"/>
      <c r="BG103" s="115"/>
      <c r="BH103" s="115"/>
      <c r="BI103" s="115"/>
      <c r="BJ103" s="115"/>
      <c r="BK103" s="115"/>
      <c r="BL103" s="115"/>
      <c r="BM103" s="115"/>
      <c r="BN103" s="115"/>
      <c r="BO103" s="115"/>
      <c r="BP103" s="115"/>
      <c r="BQ103" s="115"/>
      <c r="BR103" s="115"/>
      <c r="BS103" s="115"/>
      <c r="BT103" s="115"/>
      <c r="BU103" s="115"/>
      <c r="BV103" s="115"/>
      <c r="BW103" s="115"/>
      <c r="BX103" s="115"/>
      <c r="BY103" s="115"/>
      <c r="BZ103" s="115"/>
      <c r="CA103" s="115"/>
      <c r="CB103" s="115"/>
      <c r="CC103" s="115"/>
      <c r="CD103" s="115"/>
      <c r="CE103" s="115"/>
      <c r="CF103" s="115"/>
      <c r="CG103" s="115"/>
      <c r="CH103" s="115"/>
      <c r="CI103" s="115"/>
      <c r="CJ103" s="115"/>
      <c r="CK103" s="115"/>
      <c r="CL103" s="115"/>
      <c r="CM103" s="115"/>
      <c r="CN103" s="115"/>
      <c r="CO103" s="115"/>
      <c r="CP103" s="115"/>
      <c r="CQ103" s="115"/>
      <c r="CR103" s="115"/>
      <c r="CS103" s="115"/>
      <c r="CT103" s="115"/>
      <c r="CU103" s="115"/>
      <c r="CV103" s="115"/>
      <c r="CW103" s="115"/>
      <c r="CX103" s="115"/>
      <c r="CY103" s="115"/>
      <c r="CZ103" s="115"/>
      <c r="DA103" s="115"/>
      <c r="DB103" s="115"/>
      <c r="DC103" s="115"/>
      <c r="DD103" s="115"/>
      <c r="DE103" s="115"/>
      <c r="DF103" s="115"/>
      <c r="DG103" s="115"/>
      <c r="DH103" s="115"/>
      <c r="DI103" s="115"/>
      <c r="DJ103" s="115"/>
      <c r="DK103" s="115"/>
      <c r="DL103" s="115"/>
      <c r="DM103" s="115"/>
      <c r="DN103" s="115"/>
      <c r="DO103" s="115"/>
      <c r="DP103" s="115"/>
      <c r="DQ103" s="115"/>
      <c r="DR103" s="115"/>
      <c r="DS103" s="115"/>
      <c r="DT103" s="115"/>
      <c r="DU103" s="115"/>
      <c r="DV103" s="115"/>
      <c r="DW103" s="115"/>
      <c r="DX103" s="115"/>
      <c r="DY103" s="115"/>
      <c r="DZ103" s="115"/>
      <c r="EA103" s="115"/>
      <c r="EB103" s="115"/>
      <c r="EC103" s="115"/>
      <c r="ED103" s="115"/>
      <c r="EE103" s="115"/>
    </row>
    <row r="104" spans="1:135" ht="36">
      <c r="A104" s="99" t="s">
        <v>165</v>
      </c>
      <c r="B104" s="163" t="s">
        <v>25</v>
      </c>
      <c r="C104" s="49"/>
      <c r="D104" s="49"/>
      <c r="E104" s="49"/>
      <c r="F104" s="49"/>
      <c r="G104" s="43">
        <f>G105</f>
        <v>0</v>
      </c>
      <c r="H104" s="43">
        <f t="shared" ref="H104:J104" si="8">H105</f>
        <v>11990.300000000001</v>
      </c>
      <c r="I104" s="43">
        <f t="shared" si="8"/>
        <v>0</v>
      </c>
      <c r="J104" s="43">
        <f t="shared" si="8"/>
        <v>0</v>
      </c>
      <c r="K104" s="43">
        <f>G104+H104+I104+J104</f>
        <v>11990.300000000001</v>
      </c>
    </row>
    <row r="105" spans="1:135" ht="72">
      <c r="A105" s="113" t="s">
        <v>166</v>
      </c>
      <c r="B105" s="164"/>
      <c r="C105" s="62"/>
      <c r="D105" s="62"/>
      <c r="E105" s="62"/>
      <c r="F105" s="62"/>
      <c r="G105" s="41">
        <f>G107+G108</f>
        <v>0</v>
      </c>
      <c r="H105" s="41">
        <f>H107+H108</f>
        <v>11990.300000000001</v>
      </c>
      <c r="I105" s="41">
        <f t="shared" ref="I105:K105" si="9">I107+I108</f>
        <v>0</v>
      </c>
      <c r="J105" s="41">
        <f t="shared" si="9"/>
        <v>0</v>
      </c>
      <c r="K105" s="41">
        <f t="shared" si="9"/>
        <v>11990.300000000001</v>
      </c>
    </row>
    <row r="106" spans="1:135">
      <c r="A106" s="114" t="s">
        <v>189</v>
      </c>
      <c r="B106" s="164"/>
      <c r="C106" s="62"/>
      <c r="D106" s="62"/>
      <c r="E106" s="62"/>
      <c r="F106" s="62"/>
      <c r="G106" s="62"/>
      <c r="H106" s="62"/>
      <c r="I106" s="62"/>
      <c r="J106" s="62"/>
      <c r="K106" s="29">
        <f t="shared" ref="K106" si="10">G106+H106+I106+J106</f>
        <v>0</v>
      </c>
    </row>
    <row r="107" spans="1:135">
      <c r="A107" s="114" t="s">
        <v>183</v>
      </c>
      <c r="B107" s="164"/>
      <c r="C107" s="44" t="s">
        <v>53</v>
      </c>
      <c r="D107" s="44" t="s">
        <v>61</v>
      </c>
      <c r="E107" s="44" t="s">
        <v>167</v>
      </c>
      <c r="F107" s="44">
        <v>540</v>
      </c>
      <c r="G107" s="112">
        <v>0</v>
      </c>
      <c r="H107" s="112">
        <v>11898.1</v>
      </c>
      <c r="I107" s="112">
        <v>0</v>
      </c>
      <c r="J107" s="112">
        <v>0</v>
      </c>
      <c r="K107" s="29">
        <f>G107+H107+I107+J107</f>
        <v>11898.1</v>
      </c>
    </row>
    <row r="108" spans="1:135">
      <c r="A108" s="114" t="s">
        <v>190</v>
      </c>
      <c r="B108" s="162"/>
      <c r="C108" s="62"/>
      <c r="D108" s="62"/>
      <c r="E108" s="62"/>
      <c r="F108" s="62"/>
      <c r="G108" s="112">
        <v>0</v>
      </c>
      <c r="H108" s="112">
        <v>92.2</v>
      </c>
      <c r="I108" s="112">
        <v>0</v>
      </c>
      <c r="J108" s="112">
        <v>0</v>
      </c>
      <c r="K108" s="29">
        <f>G108+H108+I108+J108</f>
        <v>92.2</v>
      </c>
    </row>
  </sheetData>
  <mergeCells count="19">
    <mergeCell ref="A17:A18"/>
    <mergeCell ref="B11:B18"/>
    <mergeCell ref="A11:A16"/>
    <mergeCell ref="E1:L1"/>
    <mergeCell ref="L2:V2"/>
    <mergeCell ref="A7:A8"/>
    <mergeCell ref="X2:AI2"/>
    <mergeCell ref="C4:F5"/>
    <mergeCell ref="G4:K4"/>
    <mergeCell ref="G5:K5"/>
    <mergeCell ref="A2:K2"/>
    <mergeCell ref="A4:A6"/>
    <mergeCell ref="B4:B6"/>
    <mergeCell ref="B36:B41"/>
    <mergeCell ref="B30:B35"/>
    <mergeCell ref="B25:B28"/>
    <mergeCell ref="B21:B24"/>
    <mergeCell ref="B104:B108"/>
    <mergeCell ref="B42:B78"/>
  </mergeCells>
  <phoneticPr fontId="0" type="noConversion"/>
  <pageMargins left="0.7" right="0.7" top="0.75" bottom="0.75" header="0.3" footer="0.3"/>
  <pageSetup paperSize="9" scale="60" orientation="landscape" r:id="rId1"/>
  <rowBreaks count="1" manualBreakCount="1">
    <brk id="28" max="10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3"/>
  </sheetPr>
  <dimension ref="A1:M19"/>
  <sheetViews>
    <sheetView view="pageBreakPreview" topLeftCell="A4" zoomScaleSheetLayoutView="100" workbookViewId="0">
      <selection activeCell="G19" sqref="A4:L19"/>
    </sheetView>
  </sheetViews>
  <sheetFormatPr defaultRowHeight="15"/>
  <cols>
    <col min="1" max="1" width="34" customWidth="1"/>
    <col min="2" max="2" width="19.140625" customWidth="1"/>
    <col min="5" max="5" width="11.85546875" customWidth="1"/>
    <col min="7" max="7" width="9.28515625" style="26" bestFit="1" customWidth="1"/>
    <col min="8" max="9" width="11" style="26" bestFit="1" customWidth="1"/>
    <col min="10" max="10" width="9.140625" style="26"/>
    <col min="11" max="11" width="11" style="26" bestFit="1" customWidth="1"/>
    <col min="12" max="12" width="42" customWidth="1"/>
    <col min="13" max="13" width="16.85546875" customWidth="1"/>
  </cols>
  <sheetData>
    <row r="1" spans="1:13" s="5" customFormat="1" ht="95.25" customHeight="1">
      <c r="A1" s="14"/>
      <c r="B1" s="10"/>
      <c r="C1" s="10"/>
      <c r="D1" s="10"/>
      <c r="E1" s="10"/>
      <c r="F1" s="10"/>
      <c r="G1" s="25"/>
      <c r="H1" s="25"/>
      <c r="I1" s="147" t="s">
        <v>80</v>
      </c>
      <c r="J1" s="147"/>
      <c r="K1" s="147"/>
      <c r="L1" s="147"/>
    </row>
    <row r="2" spans="1:13" s="9" customFormat="1" ht="15.75">
      <c r="A2" s="205" t="s">
        <v>39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3" s="9" customFormat="1" ht="12">
      <c r="A3" s="7"/>
      <c r="B3" s="8"/>
      <c r="C3" s="8"/>
      <c r="D3" s="8"/>
      <c r="E3" s="8"/>
      <c r="F3" s="8"/>
      <c r="G3" s="24"/>
      <c r="H3" s="24"/>
      <c r="I3" s="24"/>
      <c r="J3" s="24"/>
      <c r="K3" s="24"/>
      <c r="L3" s="7"/>
    </row>
    <row r="4" spans="1:13" s="5" customFormat="1" ht="12.75">
      <c r="A4" s="174" t="s">
        <v>16</v>
      </c>
      <c r="B4" s="163" t="s">
        <v>31</v>
      </c>
      <c r="C4" s="207" t="s">
        <v>32</v>
      </c>
      <c r="D4" s="208"/>
      <c r="E4" s="208"/>
      <c r="F4" s="209"/>
      <c r="G4" s="176" t="s">
        <v>33</v>
      </c>
      <c r="H4" s="176"/>
      <c r="I4" s="176"/>
      <c r="J4" s="176"/>
      <c r="K4" s="176"/>
      <c r="L4" s="174" t="s">
        <v>35</v>
      </c>
    </row>
    <row r="5" spans="1:13" s="5" customFormat="1" ht="12.75">
      <c r="A5" s="175"/>
      <c r="B5" s="164"/>
      <c r="C5" s="210"/>
      <c r="D5" s="211"/>
      <c r="E5" s="211"/>
      <c r="F5" s="212"/>
      <c r="G5" s="177" t="s">
        <v>34</v>
      </c>
      <c r="H5" s="177"/>
      <c r="I5" s="177"/>
      <c r="J5" s="177"/>
      <c r="K5" s="177"/>
      <c r="L5" s="175"/>
    </row>
    <row r="6" spans="1:13" s="5" customFormat="1" ht="40.5" customHeight="1">
      <c r="A6" s="175"/>
      <c r="B6" s="162"/>
      <c r="C6" s="98" t="s">
        <v>19</v>
      </c>
      <c r="D6" s="98" t="s">
        <v>36</v>
      </c>
      <c r="E6" s="98" t="s">
        <v>20</v>
      </c>
      <c r="F6" s="98" t="s">
        <v>21</v>
      </c>
      <c r="G6" s="98">
        <v>2015</v>
      </c>
      <c r="H6" s="98">
        <v>2016</v>
      </c>
      <c r="I6" s="98">
        <v>2017</v>
      </c>
      <c r="J6" s="98">
        <v>2018</v>
      </c>
      <c r="K6" s="98" t="s">
        <v>22</v>
      </c>
      <c r="L6" s="175"/>
    </row>
    <row r="7" spans="1:13" s="5" customFormat="1" ht="48" customHeight="1">
      <c r="A7" s="89" t="s">
        <v>49</v>
      </c>
      <c r="B7" s="59"/>
      <c r="C7" s="98"/>
      <c r="D7" s="98"/>
      <c r="E7" s="98"/>
      <c r="F7" s="98"/>
      <c r="G7" s="92"/>
      <c r="H7" s="92"/>
      <c r="I7" s="92"/>
      <c r="J7" s="92"/>
      <c r="K7" s="92"/>
      <c r="L7" s="98"/>
      <c r="M7" s="27"/>
    </row>
    <row r="8" spans="1:13" s="5" customFormat="1" ht="51" customHeight="1">
      <c r="A8" s="199" t="s">
        <v>48</v>
      </c>
      <c r="B8" s="98" t="s">
        <v>26</v>
      </c>
      <c r="C8" s="98"/>
      <c r="D8" s="98"/>
      <c r="E8" s="98"/>
      <c r="F8" s="98"/>
      <c r="G8" s="43">
        <f>G10+G11</f>
        <v>380</v>
      </c>
      <c r="H8" s="43">
        <f>H10+H11</f>
        <v>160</v>
      </c>
      <c r="I8" s="43">
        <f>I10+I11</f>
        <v>160</v>
      </c>
      <c r="J8" s="43">
        <f>J10+J11</f>
        <v>160</v>
      </c>
      <c r="K8" s="43">
        <f>K10+K11</f>
        <v>860</v>
      </c>
      <c r="L8" s="161"/>
      <c r="M8" s="27"/>
    </row>
    <row r="9" spans="1:13" s="5" customFormat="1" ht="12.75">
      <c r="A9" s="201"/>
      <c r="B9" s="96" t="s">
        <v>6</v>
      </c>
      <c r="C9" s="96"/>
      <c r="D9" s="96"/>
      <c r="E9" s="96"/>
      <c r="F9" s="96"/>
      <c r="G9" s="29"/>
      <c r="H9" s="29"/>
      <c r="I9" s="29"/>
      <c r="J9" s="29"/>
      <c r="K9" s="29"/>
      <c r="L9" s="164"/>
      <c r="M9" s="27"/>
    </row>
    <row r="10" spans="1:13" s="5" customFormat="1" ht="13.5" customHeight="1">
      <c r="A10" s="201"/>
      <c r="B10" s="96" t="s">
        <v>118</v>
      </c>
      <c r="C10" s="96"/>
      <c r="D10" s="96"/>
      <c r="E10" s="96"/>
      <c r="F10" s="96"/>
      <c r="G10" s="29">
        <f>G13+G16</f>
        <v>380</v>
      </c>
      <c r="H10" s="29">
        <f>H13+H16</f>
        <v>160</v>
      </c>
      <c r="I10" s="29">
        <f>I13+I16</f>
        <v>160</v>
      </c>
      <c r="J10" s="29">
        <f>J13+J16</f>
        <v>160</v>
      </c>
      <c r="K10" s="29">
        <f>K13+K16</f>
        <v>860</v>
      </c>
      <c r="L10" s="164"/>
      <c r="M10" s="27"/>
    </row>
    <row r="11" spans="1:13" s="5" customFormat="1" ht="12.75">
      <c r="A11" s="200"/>
      <c r="B11" s="96" t="s">
        <v>117</v>
      </c>
      <c r="C11" s="96"/>
      <c r="D11" s="96"/>
      <c r="E11" s="96"/>
      <c r="F11" s="96"/>
      <c r="G11" s="29">
        <v>0</v>
      </c>
      <c r="H11" s="29">
        <v>0</v>
      </c>
      <c r="I11" s="29">
        <v>0</v>
      </c>
      <c r="J11" s="29">
        <v>0</v>
      </c>
      <c r="K11" s="29">
        <f>G11+H11+I11+J11</f>
        <v>0</v>
      </c>
      <c r="L11" s="162"/>
      <c r="M11" s="27"/>
    </row>
    <row r="12" spans="1:13" s="5" customFormat="1" ht="39.75" customHeight="1">
      <c r="A12" s="132" t="s">
        <v>83</v>
      </c>
      <c r="B12" s="96"/>
      <c r="C12" s="96"/>
      <c r="D12" s="96"/>
      <c r="E12" s="96"/>
      <c r="F12" s="96"/>
      <c r="G12" s="43">
        <f>G13+G16</f>
        <v>380</v>
      </c>
      <c r="H12" s="43">
        <f>H13+H16</f>
        <v>160</v>
      </c>
      <c r="I12" s="43">
        <f>I13+I16</f>
        <v>160</v>
      </c>
      <c r="J12" s="43">
        <f>J13+J16</f>
        <v>160</v>
      </c>
      <c r="K12" s="43">
        <f>K13+K16</f>
        <v>860</v>
      </c>
      <c r="L12" s="98"/>
      <c r="M12" s="27"/>
    </row>
    <row r="13" spans="1:13" s="5" customFormat="1" ht="27.75" customHeight="1">
      <c r="A13" s="57" t="s">
        <v>126</v>
      </c>
      <c r="B13" s="218" t="s">
        <v>25</v>
      </c>
      <c r="C13" s="48"/>
      <c r="D13" s="48"/>
      <c r="E13" s="48"/>
      <c r="F13" s="49"/>
      <c r="G13" s="40">
        <f>G15</f>
        <v>380</v>
      </c>
      <c r="H13" s="40">
        <f>H15</f>
        <v>0</v>
      </c>
      <c r="I13" s="40">
        <f>I15</f>
        <v>0</v>
      </c>
      <c r="J13" s="40">
        <f>J15</f>
        <v>0</v>
      </c>
      <c r="K13" s="40">
        <f>K15</f>
        <v>380</v>
      </c>
      <c r="L13" s="204" t="s">
        <v>155</v>
      </c>
      <c r="M13" s="16"/>
    </row>
    <row r="14" spans="1:13" s="5" customFormat="1" ht="15.75" customHeight="1">
      <c r="A14" s="63" t="s">
        <v>6</v>
      </c>
      <c r="B14" s="219"/>
      <c r="C14" s="48"/>
      <c r="D14" s="48"/>
      <c r="E14" s="48"/>
      <c r="F14" s="49"/>
      <c r="G14" s="40"/>
      <c r="H14" s="40"/>
      <c r="I14" s="40"/>
      <c r="J14" s="40"/>
      <c r="K14" s="40"/>
      <c r="L14" s="204"/>
      <c r="M14" s="16"/>
    </row>
    <row r="15" spans="1:13" s="59" customFormat="1" ht="40.5" customHeight="1">
      <c r="A15" s="47" t="s">
        <v>127</v>
      </c>
      <c r="B15" s="220"/>
      <c r="C15" s="44" t="s">
        <v>53</v>
      </c>
      <c r="D15" s="44" t="s">
        <v>76</v>
      </c>
      <c r="E15" s="44" t="s">
        <v>77</v>
      </c>
      <c r="F15" s="44" t="s">
        <v>75</v>
      </c>
      <c r="G15" s="42">
        <v>380</v>
      </c>
      <c r="H15" s="42">
        <v>0</v>
      </c>
      <c r="I15" s="42">
        <v>0</v>
      </c>
      <c r="J15" s="42">
        <v>0</v>
      </c>
      <c r="K15" s="29">
        <f>G15+H15+I15+J15</f>
        <v>380</v>
      </c>
      <c r="L15" s="204"/>
      <c r="M15" s="58"/>
    </row>
    <row r="16" spans="1:13" ht="60.75" customHeight="1">
      <c r="A16" s="57" t="s">
        <v>156</v>
      </c>
      <c r="B16" s="218" t="s">
        <v>25</v>
      </c>
      <c r="C16" s="48"/>
      <c r="D16" s="48"/>
      <c r="E16" s="48"/>
      <c r="F16" s="49"/>
      <c r="G16" s="40">
        <f>G18+G19</f>
        <v>0</v>
      </c>
      <c r="H16" s="40">
        <f t="shared" ref="H16:K16" si="0">H18+H19</f>
        <v>160</v>
      </c>
      <c r="I16" s="40">
        <f t="shared" si="0"/>
        <v>160</v>
      </c>
      <c r="J16" s="40">
        <f t="shared" si="0"/>
        <v>160</v>
      </c>
      <c r="K16" s="40">
        <f t="shared" si="0"/>
        <v>480</v>
      </c>
      <c r="L16" s="214"/>
      <c r="M16" s="213"/>
    </row>
    <row r="17" spans="1:13">
      <c r="A17" s="63" t="s">
        <v>6</v>
      </c>
      <c r="B17" s="219"/>
      <c r="C17" s="48"/>
      <c r="D17" s="48"/>
      <c r="E17" s="48"/>
      <c r="F17" s="49"/>
      <c r="G17" s="40"/>
      <c r="H17" s="40"/>
      <c r="I17" s="40"/>
      <c r="J17" s="40"/>
      <c r="K17" s="40"/>
      <c r="L17" s="215"/>
      <c r="M17" s="213"/>
    </row>
    <row r="18" spans="1:13" ht="187.5" customHeight="1">
      <c r="A18" s="216" t="s">
        <v>192</v>
      </c>
      <c r="B18" s="219"/>
      <c r="C18" s="44" t="s">
        <v>158</v>
      </c>
      <c r="D18" s="44" t="s">
        <v>159</v>
      </c>
      <c r="E18" s="44" t="s">
        <v>196</v>
      </c>
      <c r="F18" s="44" t="s">
        <v>197</v>
      </c>
      <c r="G18" s="42">
        <v>0</v>
      </c>
      <c r="H18" s="42">
        <v>104</v>
      </c>
      <c r="I18" s="42">
        <v>160</v>
      </c>
      <c r="J18" s="42">
        <v>160</v>
      </c>
      <c r="K18" s="29">
        <f>G18+H18+I18+J18</f>
        <v>424</v>
      </c>
      <c r="L18" s="133" t="s">
        <v>194</v>
      </c>
      <c r="M18" s="213"/>
    </row>
    <row r="19" spans="1:13" ht="130.5" customHeight="1">
      <c r="A19" s="217"/>
      <c r="B19" s="220"/>
      <c r="C19" s="44" t="s">
        <v>158</v>
      </c>
      <c r="D19" s="44" t="s">
        <v>191</v>
      </c>
      <c r="E19" s="44" t="s">
        <v>196</v>
      </c>
      <c r="F19" s="44" t="s">
        <v>197</v>
      </c>
      <c r="G19" s="42">
        <v>0</v>
      </c>
      <c r="H19" s="42">
        <v>56</v>
      </c>
      <c r="I19" s="42">
        <v>0</v>
      </c>
      <c r="J19" s="42">
        <v>0</v>
      </c>
      <c r="K19" s="29">
        <f>G19+H19+I19+J19</f>
        <v>56</v>
      </c>
      <c r="L19" s="134" t="s">
        <v>193</v>
      </c>
    </row>
  </sheetData>
  <mergeCells count="16">
    <mergeCell ref="M16:M18"/>
    <mergeCell ref="L16:L17"/>
    <mergeCell ref="A18:A19"/>
    <mergeCell ref="B16:B19"/>
    <mergeCell ref="B13:B15"/>
    <mergeCell ref="A8:A11"/>
    <mergeCell ref="L8:L11"/>
    <mergeCell ref="L13:L15"/>
    <mergeCell ref="I1:L1"/>
    <mergeCell ref="A2:L2"/>
    <mergeCell ref="A4:A6"/>
    <mergeCell ref="B4:B6"/>
    <mergeCell ref="C4:F5"/>
    <mergeCell ref="G4:K4"/>
    <mergeCell ref="L4:L6"/>
    <mergeCell ref="G5:K5"/>
  </mergeCells>
  <phoneticPr fontId="12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orientation="landscape" verticalDpi="0" r:id="rId1"/>
  <headerFooter alignWithMargins="0"/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47"/>
    <pageSetUpPr fitToPage="1"/>
  </sheetPr>
  <dimension ref="A1:N13"/>
  <sheetViews>
    <sheetView view="pageBreakPreview" workbookViewId="0">
      <selection activeCell="P7" sqref="P7"/>
    </sheetView>
  </sheetViews>
  <sheetFormatPr defaultRowHeight="15"/>
  <cols>
    <col min="1" max="1" width="32" customWidth="1"/>
    <col min="2" max="2" width="15.140625" customWidth="1"/>
    <col min="3" max="3" width="7.85546875" customWidth="1"/>
    <col min="4" max="4" width="7.28515625" customWidth="1"/>
    <col min="5" max="5" width="12" customWidth="1"/>
    <col min="12" max="12" width="20.140625" customWidth="1"/>
  </cols>
  <sheetData>
    <row r="1" spans="1:14" ht="104.25" customHeight="1">
      <c r="A1" s="14"/>
      <c r="B1" s="10"/>
      <c r="C1" s="10"/>
      <c r="D1" s="10"/>
      <c r="E1" s="10"/>
      <c r="F1" s="10"/>
      <c r="G1" s="25"/>
      <c r="H1" s="147" t="s">
        <v>101</v>
      </c>
      <c r="I1" s="147"/>
      <c r="J1" s="147"/>
      <c r="K1" s="147"/>
      <c r="L1" s="147"/>
    </row>
    <row r="2" spans="1:14" ht="15.75">
      <c r="A2" s="205" t="s">
        <v>39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</row>
    <row r="3" spans="1:14">
      <c r="A3" s="7"/>
      <c r="B3" s="8"/>
      <c r="C3" s="8"/>
      <c r="D3" s="8"/>
      <c r="E3" s="8"/>
      <c r="F3" s="8"/>
      <c r="G3" s="24"/>
      <c r="H3" s="24"/>
      <c r="I3" s="24"/>
      <c r="J3" s="24"/>
      <c r="K3" s="24"/>
      <c r="L3" s="7"/>
    </row>
    <row r="4" spans="1:14">
      <c r="A4" s="174" t="s">
        <v>16</v>
      </c>
      <c r="B4" s="163" t="s">
        <v>31</v>
      </c>
      <c r="C4" s="207" t="s">
        <v>32</v>
      </c>
      <c r="D4" s="208"/>
      <c r="E4" s="208"/>
      <c r="F4" s="209"/>
      <c r="G4" s="176" t="s">
        <v>33</v>
      </c>
      <c r="H4" s="176"/>
      <c r="I4" s="176"/>
      <c r="J4" s="176"/>
      <c r="K4" s="176"/>
      <c r="L4" s="174" t="s">
        <v>35</v>
      </c>
      <c r="M4" s="26"/>
      <c r="N4" s="26"/>
    </row>
    <row r="5" spans="1:14">
      <c r="A5" s="175"/>
      <c r="B5" s="164"/>
      <c r="C5" s="210"/>
      <c r="D5" s="211"/>
      <c r="E5" s="211"/>
      <c r="F5" s="212"/>
      <c r="G5" s="177" t="s">
        <v>34</v>
      </c>
      <c r="H5" s="177"/>
      <c r="I5" s="177"/>
      <c r="J5" s="177"/>
      <c r="K5" s="177"/>
      <c r="L5" s="175"/>
      <c r="M5" s="26"/>
      <c r="N5" s="26"/>
    </row>
    <row r="6" spans="1:14" ht="54.75" customHeight="1">
      <c r="A6" s="175"/>
      <c r="B6" s="162"/>
      <c r="C6" s="98" t="s">
        <v>19</v>
      </c>
      <c r="D6" s="98" t="s">
        <v>36</v>
      </c>
      <c r="E6" s="98" t="s">
        <v>20</v>
      </c>
      <c r="F6" s="98" t="s">
        <v>21</v>
      </c>
      <c r="G6" s="98">
        <v>2015</v>
      </c>
      <c r="H6" s="98">
        <v>2016</v>
      </c>
      <c r="I6" s="98">
        <v>2017</v>
      </c>
      <c r="J6" s="98">
        <v>2018</v>
      </c>
      <c r="K6" s="98" t="s">
        <v>22</v>
      </c>
      <c r="L6" s="175"/>
      <c r="M6" s="26"/>
      <c r="N6" s="26"/>
    </row>
    <row r="7" spans="1:14" ht="45" customHeight="1" thickBot="1">
      <c r="A7" s="89" t="s">
        <v>146</v>
      </c>
      <c r="B7" s="59"/>
      <c r="C7" s="98"/>
      <c r="D7" s="98"/>
      <c r="E7" s="98"/>
      <c r="F7" s="98"/>
      <c r="G7" s="92"/>
      <c r="H7" s="92"/>
      <c r="I7" s="92"/>
      <c r="J7" s="92"/>
      <c r="K7" s="92"/>
      <c r="L7" s="98"/>
      <c r="M7" s="26"/>
      <c r="N7" s="26"/>
    </row>
    <row r="8" spans="1:14" ht="81" customHeight="1" thickBot="1">
      <c r="A8" s="135" t="s">
        <v>107</v>
      </c>
      <c r="B8" s="98" t="s">
        <v>26</v>
      </c>
      <c r="C8" s="98"/>
      <c r="D8" s="98"/>
      <c r="E8" s="98"/>
      <c r="F8" s="98"/>
      <c r="G8" s="43">
        <f>G9</f>
        <v>2536.3000000000002</v>
      </c>
      <c r="H8" s="43">
        <f>H9</f>
        <v>1674.8</v>
      </c>
      <c r="I8" s="43">
        <f>I9</f>
        <v>1174.8</v>
      </c>
      <c r="J8" s="43">
        <f>J9</f>
        <v>1174.8</v>
      </c>
      <c r="K8" s="43">
        <f>K9</f>
        <v>6560.7</v>
      </c>
      <c r="L8" s="98"/>
      <c r="M8" s="45">
        <f>G8+H8+I8+J8</f>
        <v>6560.7000000000007</v>
      </c>
      <c r="N8" s="26"/>
    </row>
    <row r="9" spans="1:14" ht="119.25" customHeight="1" thickBot="1">
      <c r="A9" s="136" t="s">
        <v>108</v>
      </c>
      <c r="B9" s="96" t="s">
        <v>24</v>
      </c>
      <c r="C9" s="96"/>
      <c r="D9" s="96"/>
      <c r="E9" s="96"/>
      <c r="F9" s="96"/>
      <c r="G9" s="137">
        <f>G10+G12+G11+G13</f>
        <v>2536.3000000000002</v>
      </c>
      <c r="H9" s="137">
        <f t="shared" ref="H9:K9" si="0">H10+H12+H11+H13</f>
        <v>1674.8</v>
      </c>
      <c r="I9" s="137">
        <f t="shared" si="0"/>
        <v>1174.8</v>
      </c>
      <c r="J9" s="137">
        <f t="shared" si="0"/>
        <v>1174.8</v>
      </c>
      <c r="K9" s="137">
        <f t="shared" si="0"/>
        <v>6560.7</v>
      </c>
      <c r="L9" s="98"/>
      <c r="M9" s="45"/>
      <c r="N9" s="45">
        <f>G9+H9+I9+J9</f>
        <v>6560.7000000000007</v>
      </c>
    </row>
    <row r="10" spans="1:14" s="26" customFormat="1" ht="40.5" customHeight="1">
      <c r="A10" s="221" t="s">
        <v>95</v>
      </c>
      <c r="B10" s="161" t="s">
        <v>25</v>
      </c>
      <c r="C10" s="44" t="s">
        <v>53</v>
      </c>
      <c r="D10" s="44" t="s">
        <v>56</v>
      </c>
      <c r="E10" s="44" t="s">
        <v>98</v>
      </c>
      <c r="F10" s="44" t="s">
        <v>75</v>
      </c>
      <c r="G10" s="50">
        <v>1365.7</v>
      </c>
      <c r="H10" s="41">
        <v>0</v>
      </c>
      <c r="I10" s="41">
        <v>0</v>
      </c>
      <c r="J10" s="41">
        <v>0</v>
      </c>
      <c r="K10" s="41">
        <f>G10+H10+I10+J10</f>
        <v>1365.7</v>
      </c>
      <c r="L10" s="167" t="s">
        <v>106</v>
      </c>
      <c r="M10" s="45">
        <f>G10+H10+I10</f>
        <v>1365.7</v>
      </c>
    </row>
    <row r="11" spans="1:14" s="26" customFormat="1" ht="41.25" customHeight="1">
      <c r="A11" s="200"/>
      <c r="B11" s="162"/>
      <c r="C11" s="44" t="s">
        <v>53</v>
      </c>
      <c r="D11" s="44" t="s">
        <v>56</v>
      </c>
      <c r="E11" s="44" t="s">
        <v>143</v>
      </c>
      <c r="F11" s="44" t="s">
        <v>160</v>
      </c>
      <c r="G11" s="41">
        <v>0</v>
      </c>
      <c r="H11" s="41">
        <v>1174.8</v>
      </c>
      <c r="I11" s="41">
        <v>1174.8</v>
      </c>
      <c r="J11" s="41">
        <v>1174.8</v>
      </c>
      <c r="K11" s="41">
        <f>G11+H11+I11+J11</f>
        <v>3524.3999999999996</v>
      </c>
      <c r="L11" s="168"/>
      <c r="M11" s="45"/>
    </row>
    <row r="12" spans="1:14" ht="55.5" customHeight="1">
      <c r="A12" s="138" t="s">
        <v>97</v>
      </c>
      <c r="B12" s="98" t="s">
        <v>25</v>
      </c>
      <c r="C12" s="44" t="s">
        <v>53</v>
      </c>
      <c r="D12" s="44" t="s">
        <v>61</v>
      </c>
      <c r="E12" s="44" t="s">
        <v>99</v>
      </c>
      <c r="F12" s="44" t="s">
        <v>71</v>
      </c>
      <c r="G12" s="50">
        <v>1170.5999999999999</v>
      </c>
      <c r="H12" s="41">
        <v>0</v>
      </c>
      <c r="I12" s="41">
        <v>0</v>
      </c>
      <c r="J12" s="41">
        <v>0</v>
      </c>
      <c r="K12" s="41">
        <f>G12+H12+I12+J12</f>
        <v>1170.5999999999999</v>
      </c>
      <c r="L12" s="139" t="s">
        <v>106</v>
      </c>
      <c r="M12" s="26"/>
      <c r="N12" s="26"/>
    </row>
    <row r="13" spans="1:14" s="84" customFormat="1" ht="55.5" customHeight="1">
      <c r="A13" s="140" t="s">
        <v>170</v>
      </c>
      <c r="B13" s="98" t="s">
        <v>25</v>
      </c>
      <c r="C13" s="44" t="s">
        <v>53</v>
      </c>
      <c r="D13" s="44" t="s">
        <v>61</v>
      </c>
      <c r="E13" s="44" t="s">
        <v>171</v>
      </c>
      <c r="F13" s="44" t="s">
        <v>160</v>
      </c>
      <c r="G13" s="41">
        <v>0</v>
      </c>
      <c r="H13" s="41">
        <v>500</v>
      </c>
      <c r="I13" s="41">
        <v>0</v>
      </c>
      <c r="J13" s="41">
        <v>0</v>
      </c>
      <c r="K13" s="41">
        <f>G13+H13+I13+J13</f>
        <v>500</v>
      </c>
      <c r="L13" s="139" t="s">
        <v>106</v>
      </c>
      <c r="M13" s="26"/>
      <c r="N13" s="26"/>
    </row>
  </sheetData>
  <mergeCells count="11">
    <mergeCell ref="G5:K5"/>
    <mergeCell ref="A10:A11"/>
    <mergeCell ref="B10:B11"/>
    <mergeCell ref="L10:L11"/>
    <mergeCell ref="H1:L1"/>
    <mergeCell ref="A2:L2"/>
    <mergeCell ref="A4:A6"/>
    <mergeCell ref="B4:B6"/>
    <mergeCell ref="C4:F5"/>
    <mergeCell ref="G4:K4"/>
    <mergeCell ref="L4:L6"/>
  </mergeCells>
  <phoneticPr fontId="12" type="noConversion"/>
  <pageMargins left="0.75" right="0.75" top="1" bottom="1" header="0.5" footer="0.5"/>
  <pageSetup paperSize="9" scale="70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ПРИЛ.1 к МП</vt:lpstr>
      <vt:lpstr>ПРИЛ.2 к МП</vt:lpstr>
      <vt:lpstr>ПП 1 ЖКХ </vt:lpstr>
      <vt:lpstr>ПП 2 Архитектура</vt:lpstr>
      <vt:lpstr>ПП 3 Энергосбережение</vt:lpstr>
      <vt:lpstr>ПП 4 Кап ремонт МКД</vt:lpstr>
      <vt:lpstr>'ПП 1 ЖКХ '!Область_печати</vt:lpstr>
      <vt:lpstr>'ПП 2 Архитектура'!Область_печати</vt:lpstr>
      <vt:lpstr>'ПП 3 Энергосбережение'!Область_печати</vt:lpstr>
      <vt:lpstr>'ПП 4 Кап ремонт МКД'!Область_печати</vt:lpstr>
      <vt:lpstr>'ПРИЛ.1 к МП'!Область_печати</vt:lpstr>
      <vt:lpstr>'ПРИЛ.2 к МП'!Область_печати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 </cp:lastModifiedBy>
  <cp:lastPrinted>2016-10-13T04:23:04Z</cp:lastPrinted>
  <dcterms:created xsi:type="dcterms:W3CDTF">2013-10-08T06:49:15Z</dcterms:created>
  <dcterms:modified xsi:type="dcterms:W3CDTF">2016-10-13T04:47:50Z</dcterms:modified>
</cp:coreProperties>
</file>