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00" windowWidth="20640" windowHeight="11760" activeTab="4"/>
  </bookViews>
  <sheets>
    <sheet name="ПРИЛ.1" sheetId="3" r:id="rId1"/>
    <sheet name="ПРИЛ. 2" sheetId="1" r:id="rId2"/>
    <sheet name="ПП1" sheetId="4" r:id="rId3"/>
    <sheet name="ПП2" sheetId="6" r:id="rId4"/>
    <sheet name="ПП3" sheetId="7" r:id="rId5"/>
  </sheets>
  <calcPr calcId="125725"/>
</workbook>
</file>

<file path=xl/calcChain.xml><?xml version="1.0" encoding="utf-8"?>
<calcChain xmlns="http://schemas.openxmlformats.org/spreadsheetml/2006/main">
  <c r="L15" i="6"/>
  <c r="L9"/>
  <c r="L18"/>
  <c r="L6"/>
  <c r="H6"/>
  <c r="L10"/>
  <c r="K22" i="3"/>
  <c r="J22"/>
  <c r="I22"/>
  <c r="H22"/>
  <c r="L12"/>
  <c r="K7"/>
  <c r="K5" s="1"/>
  <c r="I36" i="1"/>
  <c r="L16" i="6"/>
  <c r="L13"/>
  <c r="K9" i="4"/>
  <c r="K12"/>
  <c r="I4" i="1"/>
  <c r="L20" i="3"/>
  <c r="L18"/>
  <c r="I9" i="1"/>
  <c r="H14" i="6"/>
  <c r="L14" s="1"/>
  <c r="L14" i="7"/>
  <c r="L13" l="1"/>
  <c r="L12"/>
  <c r="L11"/>
  <c r="L10"/>
  <c r="L9"/>
  <c r="L17" i="6"/>
  <c r="I11"/>
  <c r="K11"/>
  <c r="K9" s="1"/>
  <c r="K7" s="1"/>
  <c r="K6" s="1"/>
  <c r="H11"/>
  <c r="H11" i="4"/>
  <c r="J11"/>
  <c r="G11"/>
  <c r="K11" s="1"/>
  <c r="H9" i="6" l="1"/>
  <c r="H7" s="1"/>
  <c r="E27" i="1" s="1"/>
  <c r="E22" s="1"/>
  <c r="E21" s="1"/>
  <c r="L11" i="6"/>
  <c r="J7" i="3"/>
  <c r="J5" s="1"/>
  <c r="K8" i="4"/>
  <c r="L8" i="7"/>
  <c r="H27" i="1"/>
  <c r="H22" s="1"/>
  <c r="H21" s="1"/>
  <c r="L7" i="6" l="1"/>
  <c r="L16" i="3"/>
  <c r="J14"/>
  <c r="I27" i="1"/>
  <c r="L15" i="7"/>
  <c r="L6"/>
  <c r="K7" i="4"/>
  <c r="G13"/>
  <c r="K13" s="1"/>
  <c r="H7" i="3"/>
  <c r="K10" i="4"/>
  <c r="I22" i="1"/>
  <c r="I21"/>
  <c r="H5" i="3" l="1"/>
  <c r="L7"/>
  <c r="L22" s="1"/>
  <c r="L5"/>
  <c r="K6" i="4"/>
  <c r="H14" i="3"/>
  <c r="L14" s="1"/>
  <c r="L10"/>
  <c r="I30" i="1" l="1"/>
  <c r="I31"/>
  <c r="I18"/>
  <c r="I12" l="1"/>
  <c r="I13"/>
</calcChain>
</file>

<file path=xl/sharedStrings.xml><?xml version="1.0" encoding="utf-8"?>
<sst xmlns="http://schemas.openxmlformats.org/spreadsheetml/2006/main" count="249" uniqueCount="109">
  <si>
    <t>Статус</t>
  </si>
  <si>
    <t>Наименование муниципальной программы, подпрограммы муниципальной программы</t>
  </si>
  <si>
    <t>Ответственный исполнитель, соисполнители</t>
  </si>
  <si>
    <t>итого на период</t>
  </si>
  <si>
    <t>Муниципальная программа</t>
  </si>
  <si>
    <t>Всего</t>
  </si>
  <si>
    <t>в том числе:</t>
  </si>
  <si>
    <t>федеральный бюджет</t>
  </si>
  <si>
    <t>краевой бюджет</t>
  </si>
  <si>
    <t>внебюджетные  источники</t>
  </si>
  <si>
    <t>юридические лица</t>
  </si>
  <si>
    <t>Оценка расходов (тыс. руб.), годы</t>
  </si>
  <si>
    <t>Информация о ресурсном обеспечении и прогнозной оценке расходов на реализацию целей муниципальной программы Енисейского района с учетом источников финансирования</t>
  </si>
  <si>
    <t>Подпрограмма 1</t>
  </si>
  <si>
    <t>Подпрограмма 2</t>
  </si>
  <si>
    <t>Подпрограмма 3</t>
  </si>
  <si>
    <t>Статус (муниципальная программа, подпрограмма)</t>
  </si>
  <si>
    <t>Наименование  программы, подпрограммы</t>
  </si>
  <si>
    <t>Наименование ГРБС</t>
  </si>
  <si>
    <t xml:space="preserve">Код бюджетной классификации </t>
  </si>
  <si>
    <t>ГРБС</t>
  </si>
  <si>
    <t>ЦСР</t>
  </si>
  <si>
    <t>ВР</t>
  </si>
  <si>
    <t>Итого на период</t>
  </si>
  <si>
    <t>всего расходные обязательства по программе</t>
  </si>
  <si>
    <t>в том числе по ГРБС:</t>
  </si>
  <si>
    <t>Администрация Енисейского района</t>
  </si>
  <si>
    <t>всего расходные обязательства по подпрограмме</t>
  </si>
  <si>
    <t>Рз ПР</t>
  </si>
  <si>
    <t>Расходы, (тыс. руб.), годы</t>
  </si>
  <si>
    <t>024</t>
  </si>
  <si>
    <t>районный бюджет</t>
  </si>
  <si>
    <t>Основной исполнитель подпрограммы: отдел транспорта, связи и природопользования</t>
  </si>
  <si>
    <t>ГРБС: Администрация Енисейского района</t>
  </si>
  <si>
    <t>Основной исполнитель подпрограммы: МБУ "Пресс-центр Енисейского района"</t>
  </si>
  <si>
    <t>Основной исполнитель подпрограммы: Администрация Енисейского района</t>
  </si>
  <si>
    <t xml:space="preserve">ГРБС </t>
  </si>
  <si>
    <t>Код бюджетной классификации</t>
  </si>
  <si>
    <t>Расходы</t>
  </si>
  <si>
    <t>(тыс. руб.), годы</t>
  </si>
  <si>
    <t>Ожидаемый результат от реализации подпрограммного мероприятия (в натуральном выражении)</t>
  </si>
  <si>
    <t>РзПр</t>
  </si>
  <si>
    <t>2014 год</t>
  </si>
  <si>
    <t>2015 год</t>
  </si>
  <si>
    <t>2016 год</t>
  </si>
  <si>
    <t xml:space="preserve">ГРБС1. </t>
  </si>
  <si>
    <t>Финансовое управление администрации Енисейского района</t>
  </si>
  <si>
    <t>№ пп</t>
  </si>
  <si>
    <t>«Обеспечение безопасности населения Енисейского района на 2014-2016 годы»</t>
  </si>
  <si>
    <t>«Обеспечение защиты населения, территорий, объектов жизнеобеспечения населения от угроз природного и техногенного характера, угроз террористической направленности»</t>
  </si>
  <si>
    <t>«Обеспечение пожарной безопасности, обеспечение безопасности людей на водных объектах»</t>
  </si>
  <si>
    <t>«Обеспечение реализации муниципальной программы и прочие мероприятия»</t>
  </si>
  <si>
    <t>0510000</t>
  </si>
  <si>
    <t xml:space="preserve">Цель подпрограммы: 
Предупреждение чрезвычайных ситуаций природного и техногенного характера и угроз террористической направленности, сокращение материального ущерба
</t>
  </si>
  <si>
    <t xml:space="preserve">Задача подпрограммы:
Снижение рисков и смягчение последствий чрезвычайных ситуаций природного и техногенного характера в Енисейском районе
</t>
  </si>
  <si>
    <t>1.1.Совершенствование и развитие районной системы мониторинга и предупреждения ЧС</t>
  </si>
  <si>
    <t>1.1.1. Создание резервного запаса продуктов питания, медикаментов, предметов первой необходимости, утепленной спецодежды, санитарно-хозяйственного имущества для обеспечения эваконаселения  в местах возникновения возможных чрезвычайных ситуаций на территории района и компенсация затрат торговым предприятиям на создание данного резервного запаса товаров. Создание резерва ветеринарных препаратов и оборудования для обеспечения сельскохозяйственных животных в местах возникновения чрезвычайных ситуаций. Создание оперативного запаса нефтепродуктов.</t>
  </si>
  <si>
    <t>1.1.2.Приобретение средств связи для оснащения АСФ</t>
  </si>
  <si>
    <t>1.2.Активизация профилактической работы по предотвращению угроз террористической направленности</t>
  </si>
  <si>
    <t>1.2.1.Подготовка буклетов, брошюр и иной печатной продукции по вопросам предупреждения чрезвычайных ситуаций</t>
  </si>
  <si>
    <t>Снижение рисков и смягчение последствий ЧС</t>
  </si>
  <si>
    <t>Приобретение  памяток и брошюр</t>
  </si>
  <si>
    <t>Оснащение 6 АСФ телефонной связью и радиостанциями</t>
  </si>
  <si>
    <t>Подготовка и содержание в готовности сил на случай ЧС</t>
  </si>
  <si>
    <t xml:space="preserve">Цель подпрограммы: 
Повышение безопасности населения Енисейского района.
</t>
  </si>
  <si>
    <t xml:space="preserve">Задача подпрограммы: 
Обеспечение профилактики и укрепление материально-технической базы поселений района.
</t>
  </si>
  <si>
    <t xml:space="preserve">Распространять памятки по пожарной безопасности среди 104 учреждений муниципальных образований Енисейского района, ежегодно,
оснастить и обновлять  информационные щиты, устанавливаемые в местах несанкционированного массового отдыха и выхода на лед граждан, на 100% ежегодно.
</t>
  </si>
  <si>
    <t>1.1.Повышение уровня пожарной безопасности предприятий (организаций, учреждений) и жилого сектора Енисейского района.</t>
  </si>
  <si>
    <t>Укрепление материально-технической базы поселений района и проведение профилактической работы в области пожаротушения</t>
  </si>
  <si>
    <t xml:space="preserve"> Изготовление памяток по пожарной безопасности</t>
  </si>
  <si>
    <t>Приобретение запасных частей для пожарной техники (ППК, мотопомпы и др.) для поселений района</t>
  </si>
  <si>
    <t>1.2.Повышение уровня безопасности на водных объектах.</t>
  </si>
  <si>
    <t>Проведение профилактической работы по безопасности на водных объектах</t>
  </si>
  <si>
    <t>1.2.1. Приобретение и установка информационных щитов и знаков о запрете купания и выхода на лед в несанкционированны местах</t>
  </si>
  <si>
    <t>Подпрограмма 3 «Обеспечение реализации муниципальной программы и прочие мероприятия»</t>
  </si>
  <si>
    <t xml:space="preserve">Задача подпрограммы: 
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</si>
  <si>
    <t>Выполнение показателей кассового исполнения бюджетной сметы и показателей доведенных лимитов бюджетных обязательств, ежегодно на 98,5 %.</t>
  </si>
  <si>
    <t>1.1.Руководство и управление в сфере установленных функций</t>
  </si>
  <si>
    <t>1.1.1. Фонд оплаты труда казенных учреждений и взносы по обязательному социальному страхованию</t>
  </si>
  <si>
    <t>1.1.2. Иные выплаты персоналу казенных учреждений, за исключением фонда оплаты труда</t>
  </si>
  <si>
    <t>1.1.3. Прочая закупка товаров, работ и услуг для обеспечения государственных (муниципальных) нужд</t>
  </si>
  <si>
    <t>1.1.4. Уплата прочих налогов, сборов и иных платежей</t>
  </si>
  <si>
    <t>Перечень мероприятий подпрограммы</t>
  </si>
  <si>
    <t>Уровень оснащенности АСФ радиостанциями составит 100%.</t>
  </si>
  <si>
    <t>1.1.5.  Осуществление части полномочий по созданию, содержанию и организации деятельности аварийно-спасательных формирований на территории поселений</t>
  </si>
  <si>
    <t>244</t>
  </si>
  <si>
    <t>0310</t>
  </si>
  <si>
    <t>0309</t>
  </si>
  <si>
    <t>0518852</t>
  </si>
  <si>
    <t>0300</t>
  </si>
  <si>
    <t>0520000</t>
  </si>
  <si>
    <t>второй год планового периода 2017 го</t>
  </si>
  <si>
    <t>первый  год планового периода 2016 го</t>
  </si>
  <si>
    <t>отчетный финансовый год 2014 год</t>
  </si>
  <si>
    <t>очередной финансовй2015 год</t>
  </si>
  <si>
    <t>второй год планового периода 2017 год</t>
  </si>
  <si>
    <t>первый год планового периода 2016 год</t>
  </si>
  <si>
    <t>очередной финансовый 2015 год</t>
  </si>
  <si>
    <t>отчетный финансовый 2014 год</t>
  </si>
  <si>
    <t>0530000</t>
  </si>
  <si>
    <t>2017 год</t>
  </si>
  <si>
    <t>"Обеспечение реализации муниципальной программы и прочие мероприятия"</t>
  </si>
  <si>
    <t>100</t>
  </si>
  <si>
    <t>0538003</t>
  </si>
  <si>
    <t>112</t>
  </si>
  <si>
    <t>ГРБС Администрация Енисейского района</t>
  </si>
  <si>
    <t>1.1.2. Укрепление материально-технической базы поселений района</t>
  </si>
  <si>
    <t>1.1.3. Создание оперативного запаса нефтепродуктов на обеспечение безопасности  населения в паводковый и пожароопасный период</t>
  </si>
  <si>
    <t>1.1.1 Устройство и содержание минерализованных полос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</si>
</sst>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2" fontId="2" fillId="0" borderId="4" xfId="0" applyNumberFormat="1" applyFont="1" applyBorder="1" applyAlignment="1">
      <alignment horizontal="center" vertical="center"/>
    </xf>
    <xf numFmtId="2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5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1" xfId="0" applyFont="1" applyBorder="1" applyAlignment="1">
      <alignment horizontal="center" wrapText="1"/>
    </xf>
    <xf numFmtId="0" fontId="6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0" xfId="0" applyNumberFormat="1" applyFont="1"/>
    <xf numFmtId="0" fontId="2" fillId="0" borderId="4" xfId="0" applyFont="1" applyBorder="1" applyAlignment="1">
      <alignment horizont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right" vertical="center"/>
    </xf>
    <xf numFmtId="2" fontId="2" fillId="2" borderId="1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0" fontId="2" fillId="0" borderId="4" xfId="0" applyFont="1" applyBorder="1" applyAlignment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10" fillId="0" borderId="0" xfId="0" applyFont="1"/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164" fontId="11" fillId="3" borderId="1" xfId="0" applyNumberFormat="1" applyFont="1" applyFill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2" fontId="2" fillId="0" borderId="0" xfId="0" applyNumberFormat="1" applyFo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9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4" xfId="0" applyFont="1" applyBorder="1" applyAlignment="1">
      <alignment horizontal="left" vertical="center" wrapText="1"/>
    </xf>
    <xf numFmtId="164" fontId="3" fillId="0" borderId="0" xfId="0" applyNumberFormat="1" applyFont="1"/>
    <xf numFmtId="0" fontId="2" fillId="0" borderId="1" xfId="0" applyFont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4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center" vertical="center"/>
    </xf>
    <xf numFmtId="164" fontId="2" fillId="2" borderId="4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N22"/>
  <sheetViews>
    <sheetView topLeftCell="A4" zoomScale="80" zoomScaleNormal="80" workbookViewId="0">
      <selection activeCell="L20" sqref="L20"/>
    </sheetView>
  </sheetViews>
  <sheetFormatPr defaultRowHeight="15"/>
  <cols>
    <col min="1" max="1" width="10" customWidth="1"/>
    <col min="2" max="2" width="41.7109375" customWidth="1"/>
    <col min="3" max="3" width="23.5703125" customWidth="1"/>
    <col min="6" max="6" width="11.28515625" customWidth="1"/>
    <col min="8" max="10" width="10.28515625" customWidth="1"/>
    <col min="11" max="11" width="10.28515625" style="33" customWidth="1"/>
    <col min="12" max="12" width="10.28515625" customWidth="1"/>
    <col min="14" max="14" width="12.85546875" customWidth="1"/>
  </cols>
  <sheetData>
    <row r="3" spans="1:14">
      <c r="A3" s="139" t="s">
        <v>16</v>
      </c>
      <c r="B3" s="139" t="s">
        <v>17</v>
      </c>
      <c r="C3" s="139" t="s">
        <v>18</v>
      </c>
      <c r="D3" s="136" t="s">
        <v>19</v>
      </c>
      <c r="E3" s="137"/>
      <c r="F3" s="137"/>
      <c r="G3" s="138"/>
      <c r="H3" s="130" t="s">
        <v>29</v>
      </c>
      <c r="I3" s="131"/>
      <c r="J3" s="131"/>
      <c r="K3" s="131"/>
      <c r="L3" s="132"/>
    </row>
    <row r="4" spans="1:14" ht="75">
      <c r="A4" s="140"/>
      <c r="B4" s="140"/>
      <c r="C4" s="140"/>
      <c r="D4" s="1" t="s">
        <v>20</v>
      </c>
      <c r="E4" s="41" t="s">
        <v>28</v>
      </c>
      <c r="F4" s="1" t="s">
        <v>21</v>
      </c>
      <c r="G4" s="1" t="s">
        <v>22</v>
      </c>
      <c r="H4" s="92" t="s">
        <v>93</v>
      </c>
      <c r="I4" s="92" t="s">
        <v>94</v>
      </c>
      <c r="J4" s="92" t="s">
        <v>92</v>
      </c>
      <c r="K4" s="92" t="s">
        <v>91</v>
      </c>
      <c r="L4" s="1" t="s">
        <v>23</v>
      </c>
      <c r="N4" s="35"/>
    </row>
    <row r="5" spans="1:14" ht="38.25">
      <c r="A5" s="133" t="s">
        <v>4</v>
      </c>
      <c r="B5" s="134" t="s">
        <v>48</v>
      </c>
      <c r="C5" s="44" t="s">
        <v>24</v>
      </c>
      <c r="D5" s="73" t="s">
        <v>30</v>
      </c>
      <c r="E5" s="94" t="s">
        <v>86</v>
      </c>
      <c r="F5" s="73" t="s">
        <v>52</v>
      </c>
      <c r="G5" s="73">
        <v>244</v>
      </c>
      <c r="H5" s="6">
        <f>H7</f>
        <v>16900</v>
      </c>
      <c r="I5" s="6">
        <v>18061.400000000001</v>
      </c>
      <c r="J5" s="6">
        <f t="shared" ref="J5:K5" si="0">J7</f>
        <v>18182.599999999999</v>
      </c>
      <c r="K5" s="6">
        <f t="shared" si="0"/>
        <v>18182.599999999999</v>
      </c>
      <c r="L5" s="6">
        <f>SUM(H5:K5)</f>
        <v>71326.600000000006</v>
      </c>
      <c r="N5" s="35"/>
    </row>
    <row r="6" spans="1:14">
      <c r="A6" s="133"/>
      <c r="B6" s="134"/>
      <c r="C6" s="44" t="s">
        <v>25</v>
      </c>
      <c r="D6" s="73"/>
      <c r="E6" s="73"/>
      <c r="F6" s="73"/>
      <c r="G6" s="73"/>
      <c r="H6" s="6"/>
      <c r="I6" s="6"/>
      <c r="J6" s="6"/>
      <c r="K6" s="6"/>
      <c r="L6" s="7"/>
      <c r="N6" s="35"/>
    </row>
    <row r="7" spans="1:14" ht="33.75" customHeight="1">
      <c r="A7" s="133"/>
      <c r="B7" s="134"/>
      <c r="C7" s="44" t="s">
        <v>26</v>
      </c>
      <c r="D7" s="73" t="s">
        <v>30</v>
      </c>
      <c r="E7" s="94" t="s">
        <v>86</v>
      </c>
      <c r="F7" s="73" t="s">
        <v>52</v>
      </c>
      <c r="G7" s="73">
        <v>244</v>
      </c>
      <c r="H7" s="6">
        <f>H12+H16+H20</f>
        <v>16900</v>
      </c>
      <c r="I7" s="6">
        <v>18061.400000000001</v>
      </c>
      <c r="J7" s="6">
        <f>J12+J16+J20</f>
        <v>18182.599999999999</v>
      </c>
      <c r="K7" s="6">
        <f>K12+K16+K20</f>
        <v>18182.599999999999</v>
      </c>
      <c r="L7" s="6">
        <f>SUM(H7:K7)</f>
        <v>71326.600000000006</v>
      </c>
      <c r="M7" s="35"/>
      <c r="N7" s="35"/>
    </row>
    <row r="8" spans="1:14" s="33" customFormat="1" ht="55.5" customHeight="1">
      <c r="A8" s="133"/>
      <c r="B8" s="134"/>
      <c r="C8" s="44" t="s">
        <v>46</v>
      </c>
      <c r="D8" s="8"/>
      <c r="E8" s="8"/>
      <c r="F8" s="8"/>
      <c r="G8" s="8"/>
      <c r="H8" s="6"/>
      <c r="I8" s="6"/>
      <c r="J8" s="6"/>
      <c r="K8" s="6"/>
      <c r="L8" s="7"/>
      <c r="N8" s="35"/>
    </row>
    <row r="9" spans="1:14">
      <c r="A9" s="12"/>
      <c r="B9" s="54"/>
      <c r="C9" s="55"/>
      <c r="D9" s="56"/>
      <c r="E9" s="56"/>
      <c r="F9" s="56"/>
      <c r="G9" s="56"/>
      <c r="H9" s="57"/>
      <c r="I9" s="57"/>
      <c r="J9" s="57"/>
      <c r="K9" s="57"/>
      <c r="L9" s="58"/>
      <c r="N9" s="35"/>
    </row>
    <row r="10" spans="1:14" ht="38.25">
      <c r="A10" s="128" t="s">
        <v>13</v>
      </c>
      <c r="B10" s="134" t="s">
        <v>49</v>
      </c>
      <c r="C10" s="44" t="s">
        <v>27</v>
      </c>
      <c r="D10" s="94" t="s">
        <v>30</v>
      </c>
      <c r="E10" s="82">
        <v>300</v>
      </c>
      <c r="F10" s="94" t="s">
        <v>52</v>
      </c>
      <c r="G10" s="94" t="s">
        <v>85</v>
      </c>
      <c r="H10" s="6">
        <v>18.399999999999999</v>
      </c>
      <c r="I10" s="6">
        <v>139.69999999999999</v>
      </c>
      <c r="J10" s="6">
        <v>139.69999999999999</v>
      </c>
      <c r="K10" s="6">
        <v>139.69999999999999</v>
      </c>
      <c r="L10" s="6">
        <f>SUM(H10:K10)</f>
        <v>437.49999999999994</v>
      </c>
      <c r="N10" s="35"/>
    </row>
    <row r="11" spans="1:14">
      <c r="A11" s="129"/>
      <c r="B11" s="134"/>
      <c r="C11" s="44" t="s">
        <v>25</v>
      </c>
      <c r="D11" s="8"/>
      <c r="E11" s="8"/>
      <c r="F11" s="34"/>
      <c r="G11" s="34"/>
      <c r="H11" s="6"/>
      <c r="I11" s="6"/>
      <c r="J11" s="6"/>
      <c r="K11" s="6"/>
      <c r="L11" s="7"/>
      <c r="N11" s="35"/>
    </row>
    <row r="12" spans="1:14" ht="25.5">
      <c r="A12" s="129"/>
      <c r="B12" s="134"/>
      <c r="C12" s="44" t="s">
        <v>26</v>
      </c>
      <c r="D12" s="94" t="s">
        <v>30</v>
      </c>
      <c r="E12" s="8">
        <v>300</v>
      </c>
      <c r="F12" s="94" t="s">
        <v>52</v>
      </c>
      <c r="G12" s="94" t="s">
        <v>85</v>
      </c>
      <c r="H12" s="6">
        <v>18.399999999999999</v>
      </c>
      <c r="I12" s="6">
        <v>139.69999999999999</v>
      </c>
      <c r="J12" s="6">
        <v>139.69999999999999</v>
      </c>
      <c r="K12" s="6">
        <v>139.69999999999999</v>
      </c>
      <c r="L12" s="6">
        <f>SUM(H12:K12)</f>
        <v>437.49999999999994</v>
      </c>
    </row>
    <row r="13" spans="1:14">
      <c r="A13" s="13"/>
      <c r="B13" s="55"/>
      <c r="C13" s="55"/>
      <c r="D13" s="60"/>
      <c r="E13" s="60"/>
      <c r="F13" s="60"/>
      <c r="G13" s="61"/>
      <c r="H13" s="57"/>
      <c r="I13" s="57"/>
      <c r="J13" s="57"/>
      <c r="K13" s="57"/>
      <c r="L13" s="58"/>
      <c r="M13" s="33"/>
    </row>
    <row r="14" spans="1:14" ht="38.25">
      <c r="A14" s="128" t="s">
        <v>14</v>
      </c>
      <c r="B14" s="135" t="s">
        <v>50</v>
      </c>
      <c r="C14" s="66" t="s">
        <v>27</v>
      </c>
      <c r="D14" s="94" t="s">
        <v>30</v>
      </c>
      <c r="E14" s="94" t="s">
        <v>89</v>
      </c>
      <c r="F14" s="94" t="s">
        <v>90</v>
      </c>
      <c r="G14" s="94" t="s">
        <v>85</v>
      </c>
      <c r="H14" s="16">
        <f>H16</f>
        <v>222.1</v>
      </c>
      <c r="I14" s="16">
        <v>264.8</v>
      </c>
      <c r="J14" s="16">
        <f t="shared" ref="J14" si="1">J16</f>
        <v>154.80000000000001</v>
      </c>
      <c r="K14" s="16">
        <v>154.80000000000001</v>
      </c>
      <c r="L14" s="16">
        <f>SUM(H14:K14)</f>
        <v>796.5</v>
      </c>
    </row>
    <row r="15" spans="1:14">
      <c r="A15" s="129"/>
      <c r="B15" s="135"/>
      <c r="C15" s="66" t="s">
        <v>25</v>
      </c>
      <c r="D15" s="34"/>
      <c r="E15" s="34"/>
      <c r="F15" s="34"/>
      <c r="G15" s="34"/>
      <c r="H15" s="82"/>
      <c r="I15" s="82"/>
      <c r="J15" s="82"/>
      <c r="K15" s="82"/>
      <c r="L15" s="81"/>
    </row>
    <row r="16" spans="1:14" ht="25.5">
      <c r="A16" s="129"/>
      <c r="B16" s="135"/>
      <c r="C16" s="66" t="s">
        <v>26</v>
      </c>
      <c r="D16" s="94" t="s">
        <v>30</v>
      </c>
      <c r="E16" s="94" t="s">
        <v>89</v>
      </c>
      <c r="F16" s="94" t="s">
        <v>90</v>
      </c>
      <c r="G16" s="94" t="s">
        <v>85</v>
      </c>
      <c r="H16" s="16">
        <v>222.1</v>
      </c>
      <c r="I16" s="16">
        <v>264.8</v>
      </c>
      <c r="J16" s="16">
        <v>154.80000000000001</v>
      </c>
      <c r="K16" s="16">
        <v>154.80000000000001</v>
      </c>
      <c r="L16" s="16">
        <f>SUM(H16:K16)</f>
        <v>796.5</v>
      </c>
    </row>
    <row r="17" spans="1:13">
      <c r="A17" s="11"/>
      <c r="B17" s="55"/>
      <c r="C17" s="55"/>
      <c r="D17" s="60"/>
      <c r="E17" s="60"/>
      <c r="F17" s="60"/>
      <c r="G17" s="61"/>
      <c r="H17" s="62"/>
      <c r="I17" s="62"/>
      <c r="J17" s="62"/>
      <c r="K17" s="62"/>
      <c r="L17" s="58"/>
      <c r="M17" s="33"/>
    </row>
    <row r="18" spans="1:13" ht="38.25">
      <c r="A18" s="128" t="s">
        <v>15</v>
      </c>
      <c r="B18" s="125" t="s">
        <v>101</v>
      </c>
      <c r="C18" s="66" t="s">
        <v>27</v>
      </c>
      <c r="D18" s="94" t="s">
        <v>30</v>
      </c>
      <c r="E18" s="94" t="s">
        <v>89</v>
      </c>
      <c r="F18" s="94" t="s">
        <v>99</v>
      </c>
      <c r="G18" s="34"/>
      <c r="H18" s="6">
        <v>16659.5</v>
      </c>
      <c r="I18" s="6">
        <v>17656.900000000001</v>
      </c>
      <c r="J18" s="6">
        <v>17888.099999999999</v>
      </c>
      <c r="K18" s="6">
        <v>17888.099999999999</v>
      </c>
      <c r="L18" s="6">
        <f>SUM(H18:K18)</f>
        <v>70092.600000000006</v>
      </c>
      <c r="M18" s="33"/>
    </row>
    <row r="19" spans="1:13">
      <c r="A19" s="129"/>
      <c r="B19" s="126"/>
      <c r="C19" s="66" t="s">
        <v>25</v>
      </c>
      <c r="D19" s="34"/>
      <c r="E19" s="34"/>
      <c r="F19" s="34"/>
      <c r="G19" s="34"/>
      <c r="H19" s="6"/>
      <c r="I19" s="6"/>
      <c r="J19" s="6"/>
      <c r="K19" s="6"/>
      <c r="L19" s="7"/>
    </row>
    <row r="20" spans="1:13" ht="25.5">
      <c r="A20" s="129"/>
      <c r="B20" s="127"/>
      <c r="C20" s="66" t="s">
        <v>26</v>
      </c>
      <c r="D20" s="34"/>
      <c r="E20" s="34"/>
      <c r="F20" s="34"/>
      <c r="G20" s="34"/>
      <c r="H20" s="6">
        <v>16659.5</v>
      </c>
      <c r="I20" s="6">
        <v>17656.900000000001</v>
      </c>
      <c r="J20" s="6">
        <v>17888.099999999999</v>
      </c>
      <c r="K20" s="6">
        <v>17888.099999999999</v>
      </c>
      <c r="L20" s="6">
        <f>SUM(H20:K20)</f>
        <v>70092.600000000006</v>
      </c>
    </row>
    <row r="21" spans="1:13">
      <c r="A21" s="13"/>
      <c r="B21" s="63"/>
      <c r="C21" s="55"/>
      <c r="D21" s="60"/>
      <c r="E21" s="60"/>
      <c r="F21" s="60"/>
      <c r="G21" s="54"/>
      <c r="H21" s="64"/>
      <c r="I21" s="65"/>
      <c r="J21" s="65"/>
      <c r="K21" s="65"/>
      <c r="L21" s="58"/>
    </row>
    <row r="22" spans="1:13">
      <c r="H22" s="100">
        <f>H7+H12+H16+H20</f>
        <v>33800</v>
      </c>
      <c r="I22" s="100">
        <f t="shared" ref="I22:L22" si="2">I7+I12+I16+I20</f>
        <v>36122.800000000003</v>
      </c>
      <c r="J22" s="100">
        <f t="shared" si="2"/>
        <v>36365.199999999997</v>
      </c>
      <c r="K22" s="100">
        <f t="shared" si="2"/>
        <v>36365.199999999997</v>
      </c>
      <c r="L22" s="100">
        <f t="shared" si="2"/>
        <v>142653.20000000001</v>
      </c>
    </row>
  </sheetData>
  <mergeCells count="13">
    <mergeCell ref="B18:B20"/>
    <mergeCell ref="A18:A20"/>
    <mergeCell ref="H3:L3"/>
    <mergeCell ref="A5:A8"/>
    <mergeCell ref="B5:B8"/>
    <mergeCell ref="B10:B12"/>
    <mergeCell ref="B14:B16"/>
    <mergeCell ref="D3:G3"/>
    <mergeCell ref="A3:A4"/>
    <mergeCell ref="B3:B4"/>
    <mergeCell ref="C3:C4"/>
    <mergeCell ref="A10:A12"/>
    <mergeCell ref="A14:A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J37"/>
  <sheetViews>
    <sheetView topLeftCell="A19" workbookViewId="0">
      <selection activeCell="I36" sqref="I36"/>
    </sheetView>
  </sheetViews>
  <sheetFormatPr defaultRowHeight="15"/>
  <cols>
    <col min="2" max="2" width="9.5703125" customWidth="1"/>
    <col min="3" max="3" width="24.42578125" customWidth="1"/>
    <col min="4" max="4" width="58" customWidth="1"/>
    <col min="5" max="6" width="12.85546875" customWidth="1"/>
    <col min="7" max="7" width="12.85546875" style="33" customWidth="1"/>
    <col min="8" max="9" width="12.85546875" customWidth="1"/>
  </cols>
  <sheetData>
    <row r="1" spans="2:10">
      <c r="B1" s="143" t="s">
        <v>12</v>
      </c>
      <c r="C1" s="143"/>
      <c r="D1" s="143"/>
      <c r="E1" s="143"/>
      <c r="F1" s="143"/>
      <c r="G1" s="143"/>
      <c r="H1" s="143"/>
      <c r="I1" s="143"/>
    </row>
    <row r="2" spans="2:10">
      <c r="B2" s="133" t="s">
        <v>0</v>
      </c>
      <c r="C2" s="133" t="s">
        <v>1</v>
      </c>
      <c r="D2" s="133" t="s">
        <v>2</v>
      </c>
      <c r="E2" s="133" t="s">
        <v>11</v>
      </c>
      <c r="F2" s="133"/>
      <c r="G2" s="133"/>
      <c r="H2" s="133"/>
      <c r="I2" s="133"/>
    </row>
    <row r="3" spans="2:10" ht="60">
      <c r="B3" s="133"/>
      <c r="C3" s="133"/>
      <c r="D3" s="133"/>
      <c r="E3" s="91" t="s">
        <v>98</v>
      </c>
      <c r="F3" s="91" t="s">
        <v>97</v>
      </c>
      <c r="G3" s="91" t="s">
        <v>96</v>
      </c>
      <c r="H3" s="91" t="s">
        <v>95</v>
      </c>
      <c r="I3" s="2" t="s">
        <v>3</v>
      </c>
    </row>
    <row r="4" spans="2:10">
      <c r="B4" s="128" t="s">
        <v>4</v>
      </c>
      <c r="C4" s="133" t="s">
        <v>48</v>
      </c>
      <c r="D4" s="3" t="s">
        <v>5</v>
      </c>
      <c r="E4" s="6">
        <v>16900</v>
      </c>
      <c r="F4" s="6">
        <v>18061.400000000001</v>
      </c>
      <c r="G4" s="6">
        <v>18182.599999999999</v>
      </c>
      <c r="H4" s="6">
        <v>18182.599999999999</v>
      </c>
      <c r="I4" s="6">
        <f>SUM(E4:H4)</f>
        <v>71326.600000000006</v>
      </c>
      <c r="J4" s="15"/>
    </row>
    <row r="5" spans="2:10">
      <c r="B5" s="129"/>
      <c r="C5" s="133"/>
      <c r="D5" s="3" t="s">
        <v>6</v>
      </c>
      <c r="E5" s="8"/>
      <c r="F5" s="8"/>
      <c r="G5" s="72"/>
      <c r="H5" s="8"/>
      <c r="I5" s="8"/>
    </row>
    <row r="6" spans="2:10">
      <c r="B6" s="129"/>
      <c r="C6" s="133"/>
      <c r="D6" s="3" t="s">
        <v>7</v>
      </c>
      <c r="E6" s="8"/>
      <c r="F6" s="8"/>
      <c r="G6" s="72"/>
      <c r="H6" s="8"/>
      <c r="I6" s="8"/>
    </row>
    <row r="7" spans="2:10">
      <c r="B7" s="129"/>
      <c r="C7" s="133"/>
      <c r="D7" s="3" t="s">
        <v>8</v>
      </c>
      <c r="E7" s="6"/>
      <c r="F7" s="6"/>
      <c r="G7" s="6"/>
      <c r="H7" s="6"/>
      <c r="I7" s="6"/>
    </row>
    <row r="8" spans="2:10">
      <c r="B8" s="129"/>
      <c r="C8" s="133"/>
      <c r="D8" s="3" t="s">
        <v>9</v>
      </c>
      <c r="E8" s="8"/>
      <c r="F8" s="8"/>
      <c r="G8" s="72"/>
      <c r="H8" s="8"/>
      <c r="I8" s="8"/>
    </row>
    <row r="9" spans="2:10">
      <c r="B9" s="129"/>
      <c r="C9" s="133"/>
      <c r="D9" s="3" t="s">
        <v>31</v>
      </c>
      <c r="E9" s="6">
        <v>16900</v>
      </c>
      <c r="F9" s="6">
        <v>18061.400000000001</v>
      </c>
      <c r="G9" s="6">
        <v>18182.599999999999</v>
      </c>
      <c r="H9" s="6">
        <v>18182.599999999999</v>
      </c>
      <c r="I9" s="6">
        <f>SUM(E9:H9)</f>
        <v>71326.600000000006</v>
      </c>
    </row>
    <row r="10" spans="2:10">
      <c r="B10" s="141"/>
      <c r="C10" s="133"/>
      <c r="D10" s="3" t="s">
        <v>10</v>
      </c>
      <c r="E10" s="8"/>
      <c r="F10" s="8"/>
      <c r="G10" s="72"/>
      <c r="H10" s="8"/>
      <c r="I10" s="8"/>
    </row>
    <row r="11" spans="2:10" ht="30">
      <c r="B11" s="128" t="s">
        <v>13</v>
      </c>
      <c r="C11" s="139" t="s">
        <v>49</v>
      </c>
      <c r="D11" s="3" t="s">
        <v>32</v>
      </c>
      <c r="E11" s="8"/>
      <c r="F11" s="8"/>
      <c r="G11" s="72"/>
      <c r="H11" s="8"/>
      <c r="I11" s="8"/>
    </row>
    <row r="12" spans="2:10">
      <c r="B12" s="129"/>
      <c r="C12" s="142"/>
      <c r="D12" s="3" t="s">
        <v>33</v>
      </c>
      <c r="E12" s="6">
        <v>18.399999999999999</v>
      </c>
      <c r="F12" s="6">
        <v>139.69999999999999</v>
      </c>
      <c r="G12" s="6">
        <v>139.69999999999999</v>
      </c>
      <c r="H12" s="6">
        <v>139.69999999999999</v>
      </c>
      <c r="I12" s="7">
        <f>SUM(E12:H12)</f>
        <v>437.49999999999994</v>
      </c>
    </row>
    <row r="13" spans="2:10">
      <c r="B13" s="129"/>
      <c r="C13" s="142"/>
      <c r="D13" s="3" t="s">
        <v>5</v>
      </c>
      <c r="E13" s="6">
        <v>18.399999999999999</v>
      </c>
      <c r="F13" s="6">
        <v>139.69999999999999</v>
      </c>
      <c r="G13" s="6">
        <v>139.69999999999999</v>
      </c>
      <c r="H13" s="6">
        <v>139.69999999999999</v>
      </c>
      <c r="I13" s="7">
        <f>SUM(E13:H13)</f>
        <v>437.49999999999994</v>
      </c>
    </row>
    <row r="14" spans="2:10">
      <c r="B14" s="129"/>
      <c r="C14" s="142"/>
      <c r="D14" s="3" t="s">
        <v>6</v>
      </c>
      <c r="E14" s="8"/>
      <c r="F14" s="8"/>
      <c r="G14" s="72"/>
      <c r="H14" s="8"/>
      <c r="I14" s="8"/>
    </row>
    <row r="15" spans="2:10">
      <c r="B15" s="129"/>
      <c r="C15" s="142"/>
      <c r="D15" s="3" t="s">
        <v>7</v>
      </c>
      <c r="E15" s="8"/>
      <c r="F15" s="8"/>
      <c r="G15" s="72"/>
      <c r="H15" s="8"/>
      <c r="I15" s="8"/>
    </row>
    <row r="16" spans="2:10">
      <c r="B16" s="129"/>
      <c r="C16" s="142"/>
      <c r="D16" s="3" t="s">
        <v>8</v>
      </c>
      <c r="E16" s="6"/>
      <c r="F16" s="8"/>
      <c r="G16" s="72"/>
      <c r="H16" s="8"/>
      <c r="I16" s="6"/>
    </row>
    <row r="17" spans="2:9">
      <c r="B17" s="129"/>
      <c r="C17" s="142"/>
      <c r="D17" s="4" t="s">
        <v>9</v>
      </c>
      <c r="E17" s="9"/>
      <c r="F17" s="9"/>
      <c r="G17" s="9"/>
      <c r="H17" s="9"/>
      <c r="I17" s="9"/>
    </row>
    <row r="18" spans="2:9">
      <c r="B18" s="129"/>
      <c r="C18" s="142"/>
      <c r="D18" s="3" t="s">
        <v>31</v>
      </c>
      <c r="E18" s="6">
        <v>18.399999999999999</v>
      </c>
      <c r="F18" s="6">
        <v>139.69999999999999</v>
      </c>
      <c r="G18" s="6">
        <v>139.69999999999999</v>
      </c>
      <c r="H18" s="6">
        <v>139.69999999999999</v>
      </c>
      <c r="I18" s="7">
        <f>SUM(E18:H18)</f>
        <v>437.49999999999994</v>
      </c>
    </row>
    <row r="19" spans="2:9">
      <c r="B19" s="141"/>
      <c r="C19" s="140"/>
      <c r="D19" s="5" t="s">
        <v>10</v>
      </c>
      <c r="E19" s="10"/>
      <c r="F19" s="10"/>
      <c r="G19" s="10"/>
      <c r="H19" s="10"/>
      <c r="I19" s="10"/>
    </row>
    <row r="20" spans="2:9" ht="30">
      <c r="B20" s="128" t="s">
        <v>14</v>
      </c>
      <c r="C20" s="139" t="s">
        <v>50</v>
      </c>
      <c r="D20" s="5" t="s">
        <v>34</v>
      </c>
      <c r="E20" s="10"/>
      <c r="F20" s="10"/>
      <c r="G20" s="10"/>
      <c r="H20" s="10"/>
      <c r="I20" s="10"/>
    </row>
    <row r="21" spans="2:9">
      <c r="B21" s="129"/>
      <c r="C21" s="142"/>
      <c r="D21" s="3" t="s">
        <v>33</v>
      </c>
      <c r="E21" s="14">
        <f>E22</f>
        <v>222.1</v>
      </c>
      <c r="F21" s="14">
        <v>264.8</v>
      </c>
      <c r="G21" s="14">
        <v>154.80000000000001</v>
      </c>
      <c r="H21" s="14">
        <f t="shared" ref="H21" si="0">H22</f>
        <v>154.80000000000001</v>
      </c>
      <c r="I21" s="6">
        <f>SUM(E21:H21)</f>
        <v>796.5</v>
      </c>
    </row>
    <row r="22" spans="2:9">
      <c r="B22" s="129"/>
      <c r="C22" s="142"/>
      <c r="D22" s="3" t="s">
        <v>5</v>
      </c>
      <c r="E22" s="14">
        <f>E27</f>
        <v>222.1</v>
      </c>
      <c r="F22" s="14">
        <v>264.8</v>
      </c>
      <c r="G22" s="14">
        <v>154.80000000000001</v>
      </c>
      <c r="H22" s="14">
        <f t="shared" ref="H22" si="1">H27</f>
        <v>154.80000000000001</v>
      </c>
      <c r="I22" s="6">
        <f>SUM(E22:H22)</f>
        <v>796.5</v>
      </c>
    </row>
    <row r="23" spans="2:9">
      <c r="B23" s="129"/>
      <c r="C23" s="142"/>
      <c r="D23" s="3" t="s">
        <v>6</v>
      </c>
      <c r="E23" s="8"/>
      <c r="F23" s="8"/>
      <c r="G23" s="72"/>
      <c r="H23" s="8"/>
      <c r="I23" s="8"/>
    </row>
    <row r="24" spans="2:9">
      <c r="B24" s="129"/>
      <c r="C24" s="142"/>
      <c r="D24" s="3" t="s">
        <v>7</v>
      </c>
      <c r="E24" s="8"/>
      <c r="F24" s="8"/>
      <c r="G24" s="72"/>
      <c r="H24" s="8"/>
      <c r="I24" s="8"/>
    </row>
    <row r="25" spans="2:9">
      <c r="B25" s="129"/>
      <c r="C25" s="142"/>
      <c r="D25" s="3" t="s">
        <v>8</v>
      </c>
      <c r="E25" s="8"/>
      <c r="F25" s="8"/>
      <c r="G25" s="72"/>
      <c r="H25" s="8"/>
      <c r="I25" s="8"/>
    </row>
    <row r="26" spans="2:9">
      <c r="B26" s="129"/>
      <c r="C26" s="142"/>
      <c r="D26" s="4" t="s">
        <v>9</v>
      </c>
      <c r="E26" s="8"/>
      <c r="F26" s="8"/>
      <c r="G26" s="72"/>
      <c r="H26" s="8"/>
      <c r="I26" s="9"/>
    </row>
    <row r="27" spans="2:9">
      <c r="B27" s="129"/>
      <c r="C27" s="142"/>
      <c r="D27" s="3" t="s">
        <v>31</v>
      </c>
      <c r="E27" s="6">
        <f>ПП2!H6</f>
        <v>222.1</v>
      </c>
      <c r="F27" s="6">
        <v>264.8</v>
      </c>
      <c r="G27" s="6">
        <v>154.80000000000001</v>
      </c>
      <c r="H27" s="6">
        <f>ПП2!K6</f>
        <v>154.80000000000001</v>
      </c>
      <c r="I27" s="7">
        <f>SUM(E27:H27)</f>
        <v>796.5</v>
      </c>
    </row>
    <row r="28" spans="2:9">
      <c r="B28" s="141"/>
      <c r="C28" s="140"/>
      <c r="D28" s="5" t="s">
        <v>10</v>
      </c>
      <c r="E28" s="10"/>
      <c r="F28" s="10"/>
      <c r="G28" s="10"/>
      <c r="H28" s="10"/>
      <c r="I28" s="10"/>
    </row>
    <row r="29" spans="2:9" ht="30">
      <c r="B29" s="128" t="s">
        <v>15</v>
      </c>
      <c r="C29" s="139" t="s">
        <v>51</v>
      </c>
      <c r="D29" s="5" t="s">
        <v>35</v>
      </c>
      <c r="E29" s="10"/>
      <c r="F29" s="10"/>
      <c r="G29" s="10"/>
      <c r="H29" s="10"/>
      <c r="I29" s="10"/>
    </row>
    <row r="30" spans="2:9">
      <c r="B30" s="129"/>
      <c r="C30" s="142"/>
      <c r="D30" s="3" t="s">
        <v>33</v>
      </c>
      <c r="E30" s="14">
        <v>16659.5</v>
      </c>
      <c r="F30" s="14">
        <v>17656.900000000001</v>
      </c>
      <c r="G30" s="14">
        <v>17888.099999999999</v>
      </c>
      <c r="H30" s="14">
        <v>17888.099999999999</v>
      </c>
      <c r="I30" s="6">
        <f>SUM(E30:H30)</f>
        <v>70092.600000000006</v>
      </c>
    </row>
    <row r="31" spans="2:9">
      <c r="B31" s="129"/>
      <c r="C31" s="142"/>
      <c r="D31" s="3" t="s">
        <v>5</v>
      </c>
      <c r="E31" s="14">
        <v>16659.5</v>
      </c>
      <c r="F31" s="14">
        <v>17656.900000000001</v>
      </c>
      <c r="G31" s="14">
        <v>17888.099999999999</v>
      </c>
      <c r="H31" s="14">
        <v>17888.099999999999</v>
      </c>
      <c r="I31" s="6">
        <f>SUM(E31:H31)</f>
        <v>70092.600000000006</v>
      </c>
    </row>
    <row r="32" spans="2:9">
      <c r="B32" s="129"/>
      <c r="C32" s="142"/>
      <c r="D32" s="3" t="s">
        <v>6</v>
      </c>
      <c r="E32" s="8"/>
      <c r="F32" s="8"/>
      <c r="G32" s="72"/>
      <c r="H32" s="8"/>
      <c r="I32" s="8"/>
    </row>
    <row r="33" spans="2:9">
      <c r="B33" s="129"/>
      <c r="C33" s="142"/>
      <c r="D33" s="3" t="s">
        <v>7</v>
      </c>
      <c r="E33" s="8"/>
      <c r="F33" s="8"/>
      <c r="G33" s="72"/>
      <c r="H33" s="8"/>
      <c r="I33" s="8"/>
    </row>
    <row r="34" spans="2:9">
      <c r="B34" s="129"/>
      <c r="C34" s="142"/>
      <c r="D34" s="3" t="s">
        <v>8</v>
      </c>
      <c r="E34" s="14"/>
      <c r="F34" s="14"/>
      <c r="G34" s="14"/>
      <c r="H34" s="14"/>
      <c r="I34" s="6"/>
    </row>
    <row r="35" spans="2:9">
      <c r="B35" s="129"/>
      <c r="C35" s="142"/>
      <c r="D35" s="4" t="s">
        <v>9</v>
      </c>
      <c r="E35" s="9"/>
      <c r="F35" s="9"/>
      <c r="G35" s="9"/>
      <c r="H35" s="9"/>
      <c r="I35" s="9"/>
    </row>
    <row r="36" spans="2:9">
      <c r="B36" s="129"/>
      <c r="C36" s="142"/>
      <c r="D36" s="3" t="s">
        <v>31</v>
      </c>
      <c r="E36" s="6">
        <v>16659.5</v>
      </c>
      <c r="F36" s="6">
        <v>17656.900000000001</v>
      </c>
      <c r="G36" s="6">
        <v>17888.099999999999</v>
      </c>
      <c r="H36" s="6">
        <v>17888.099999999999</v>
      </c>
      <c r="I36" s="7">
        <f>SUM(E36:H36)</f>
        <v>70092.600000000006</v>
      </c>
    </row>
    <row r="37" spans="2:9">
      <c r="B37" s="141"/>
      <c r="C37" s="140"/>
      <c r="D37" s="5" t="s">
        <v>10</v>
      </c>
      <c r="E37" s="10"/>
      <c r="F37" s="10"/>
      <c r="G37" s="10"/>
      <c r="H37" s="10"/>
      <c r="I37" s="10"/>
    </row>
  </sheetData>
  <mergeCells count="13">
    <mergeCell ref="B1:I1"/>
    <mergeCell ref="E2:I2"/>
    <mergeCell ref="B4:B10"/>
    <mergeCell ref="C4:C10"/>
    <mergeCell ref="B2:B3"/>
    <mergeCell ref="C2:C3"/>
    <mergeCell ref="D2:D3"/>
    <mergeCell ref="B11:B19"/>
    <mergeCell ref="C11:C19"/>
    <mergeCell ref="B20:B28"/>
    <mergeCell ref="C20:C28"/>
    <mergeCell ref="B29:B37"/>
    <mergeCell ref="C29:C3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</sheetPr>
  <dimension ref="A1:L13"/>
  <sheetViews>
    <sheetView topLeftCell="A10" workbookViewId="0">
      <selection activeCell="A13" sqref="A13:L13"/>
    </sheetView>
  </sheetViews>
  <sheetFormatPr defaultRowHeight="12"/>
  <cols>
    <col min="1" max="1" width="41.85546875" style="26" customWidth="1"/>
    <col min="2" max="2" width="13.5703125" style="24" customWidth="1"/>
    <col min="3" max="6" width="9.140625" style="24"/>
    <col min="7" max="7" width="9.28515625" style="24" customWidth="1"/>
    <col min="8" max="8" width="9.7109375" style="24" bestFit="1" customWidth="1"/>
    <col min="9" max="9" width="9.7109375" style="24" customWidth="1"/>
    <col min="10" max="11" width="9.7109375" style="24" bestFit="1" customWidth="1"/>
    <col min="12" max="12" width="25.7109375" style="26" customWidth="1"/>
    <col min="13" max="16384" width="9.140625" style="24"/>
  </cols>
  <sheetData>
    <row r="1" spans="1:12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2"/>
    </row>
    <row r="2" spans="1:12" s="84" customFormat="1" ht="30" customHeight="1">
      <c r="A2" s="144" t="s">
        <v>82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>
      <c r="A3" s="145" t="s">
        <v>17</v>
      </c>
      <c r="B3" s="146" t="s">
        <v>36</v>
      </c>
      <c r="C3" s="146" t="s">
        <v>37</v>
      </c>
      <c r="D3" s="146"/>
      <c r="E3" s="146"/>
      <c r="F3" s="146"/>
      <c r="G3" s="146" t="s">
        <v>38</v>
      </c>
      <c r="H3" s="146"/>
      <c r="I3" s="146"/>
      <c r="J3" s="146"/>
      <c r="K3" s="146"/>
      <c r="L3" s="145" t="s">
        <v>40</v>
      </c>
    </row>
    <row r="4" spans="1:12">
      <c r="A4" s="145"/>
      <c r="B4" s="146"/>
      <c r="C4" s="146"/>
      <c r="D4" s="146"/>
      <c r="E4" s="146"/>
      <c r="F4" s="146"/>
      <c r="G4" s="146" t="s">
        <v>39</v>
      </c>
      <c r="H4" s="146"/>
      <c r="I4" s="146"/>
      <c r="J4" s="146"/>
      <c r="K4" s="146"/>
      <c r="L4" s="145"/>
    </row>
    <row r="5" spans="1:12" ht="24">
      <c r="A5" s="145"/>
      <c r="B5" s="146"/>
      <c r="C5" s="25" t="s">
        <v>20</v>
      </c>
      <c r="D5" s="25" t="s">
        <v>41</v>
      </c>
      <c r="E5" s="25" t="s">
        <v>21</v>
      </c>
      <c r="F5" s="25" t="s">
        <v>22</v>
      </c>
      <c r="G5" s="25" t="s">
        <v>42</v>
      </c>
      <c r="H5" s="25" t="s">
        <v>43</v>
      </c>
      <c r="I5" s="93" t="s">
        <v>44</v>
      </c>
      <c r="J5" s="93" t="s">
        <v>100</v>
      </c>
      <c r="K5" s="25" t="s">
        <v>23</v>
      </c>
      <c r="L5" s="145"/>
    </row>
    <row r="6" spans="1:12" ht="60">
      <c r="A6" s="27" t="s">
        <v>53</v>
      </c>
      <c r="B6" s="25"/>
      <c r="C6" s="68"/>
      <c r="D6" s="102"/>
      <c r="E6" s="102"/>
      <c r="F6" s="102"/>
      <c r="G6" s="16">
        <v>18.399999999999999</v>
      </c>
      <c r="H6" s="16">
        <v>139.69999999999999</v>
      </c>
      <c r="I6" s="16">
        <v>139.69999999999999</v>
      </c>
      <c r="J6" s="16">
        <v>139.69999999999999</v>
      </c>
      <c r="K6" s="16">
        <f>SUM(G6:J6)</f>
        <v>437.49999999999994</v>
      </c>
      <c r="L6" s="36"/>
    </row>
    <row r="7" spans="1:12" ht="60">
      <c r="A7" s="27" t="s">
        <v>54</v>
      </c>
      <c r="B7" s="28" t="s">
        <v>26</v>
      </c>
      <c r="C7" s="68"/>
      <c r="D7" s="102"/>
      <c r="E7" s="102"/>
      <c r="F7" s="102"/>
      <c r="G7" s="16">
        <v>18.399999999999999</v>
      </c>
      <c r="H7" s="16">
        <v>139.69999999999999</v>
      </c>
      <c r="I7" s="16">
        <v>139.69999999999999</v>
      </c>
      <c r="J7" s="16">
        <v>139.69999999999999</v>
      </c>
      <c r="K7" s="16">
        <f>SUM(G7:J7)</f>
        <v>437.49999999999994</v>
      </c>
      <c r="L7" s="71" t="s">
        <v>83</v>
      </c>
    </row>
    <row r="8" spans="1:12" ht="36">
      <c r="A8" s="27" t="s">
        <v>55</v>
      </c>
      <c r="B8" s="28" t="s">
        <v>26</v>
      </c>
      <c r="C8" s="69"/>
      <c r="D8" s="102"/>
      <c r="E8" s="102"/>
      <c r="F8" s="102"/>
      <c r="G8" s="16">
        <v>0</v>
      </c>
      <c r="H8" s="16">
        <v>121.3</v>
      </c>
      <c r="I8" s="16">
        <v>121.3</v>
      </c>
      <c r="J8" s="16">
        <v>121.3</v>
      </c>
      <c r="K8" s="16">
        <f>SUM(G8:J8)</f>
        <v>363.9</v>
      </c>
      <c r="L8" s="27" t="s">
        <v>60</v>
      </c>
    </row>
    <row r="9" spans="1:12" ht="144">
      <c r="A9" s="79" t="s">
        <v>56</v>
      </c>
      <c r="B9" s="88" t="s">
        <v>26</v>
      </c>
      <c r="C9" s="89"/>
      <c r="D9" s="90"/>
      <c r="E9" s="90"/>
      <c r="F9" s="90"/>
      <c r="G9" s="97">
        <v>0</v>
      </c>
      <c r="H9" s="98">
        <v>67.3</v>
      </c>
      <c r="I9" s="98">
        <v>67.3</v>
      </c>
      <c r="J9" s="98">
        <v>67.3</v>
      </c>
      <c r="K9" s="98">
        <f>SUM(G9:J9)</f>
        <v>201.89999999999998</v>
      </c>
      <c r="L9" s="27" t="s">
        <v>63</v>
      </c>
    </row>
    <row r="10" spans="1:12" ht="36">
      <c r="A10" s="27" t="s">
        <v>57</v>
      </c>
      <c r="B10" s="28" t="s">
        <v>26</v>
      </c>
      <c r="C10" s="69" t="s">
        <v>30</v>
      </c>
      <c r="D10" s="102" t="s">
        <v>87</v>
      </c>
      <c r="E10" s="102" t="s">
        <v>88</v>
      </c>
      <c r="F10" s="102" t="s">
        <v>85</v>
      </c>
      <c r="G10" s="16">
        <v>0</v>
      </c>
      <c r="H10" s="16">
        <v>54</v>
      </c>
      <c r="I10" s="16">
        <v>54</v>
      </c>
      <c r="J10" s="16">
        <v>54</v>
      </c>
      <c r="K10" s="17">
        <f t="shared" ref="K10" si="0">SUM(G10:J10)</f>
        <v>162</v>
      </c>
      <c r="L10" s="27" t="s">
        <v>62</v>
      </c>
    </row>
    <row r="11" spans="1:12" ht="36">
      <c r="A11" s="27" t="s">
        <v>58</v>
      </c>
      <c r="B11" s="28" t="s">
        <v>26</v>
      </c>
      <c r="C11" s="69"/>
      <c r="D11" s="102"/>
      <c r="E11" s="102"/>
      <c r="F11" s="102"/>
      <c r="G11" s="16">
        <f>G12</f>
        <v>18.399999999999999</v>
      </c>
      <c r="H11" s="16">
        <f t="shared" ref="H11:J11" si="1">H12</f>
        <v>18.399999999999999</v>
      </c>
      <c r="I11" s="16">
        <v>18.399999999999999</v>
      </c>
      <c r="J11" s="16">
        <f t="shared" si="1"/>
        <v>18.399999999999999</v>
      </c>
      <c r="K11" s="16">
        <f>SUM(G11:J11)</f>
        <v>73.599999999999994</v>
      </c>
      <c r="L11" s="27" t="s">
        <v>61</v>
      </c>
    </row>
    <row r="12" spans="1:12" ht="36">
      <c r="A12" s="27" t="s">
        <v>59</v>
      </c>
      <c r="B12" s="28" t="s">
        <v>26</v>
      </c>
      <c r="C12" s="67"/>
      <c r="D12" s="102"/>
      <c r="E12" s="102"/>
      <c r="F12" s="102"/>
      <c r="G12" s="16">
        <v>18.399999999999999</v>
      </c>
      <c r="H12" s="16">
        <v>18.399999999999999</v>
      </c>
      <c r="I12" s="16">
        <v>18.399999999999999</v>
      </c>
      <c r="J12" s="16">
        <v>18.399999999999999</v>
      </c>
      <c r="K12" s="16">
        <f>+J12+I12+H12+G12</f>
        <v>73.599999999999994</v>
      </c>
      <c r="L12" s="27" t="s">
        <v>61</v>
      </c>
    </row>
    <row r="13" spans="1:12" ht="36">
      <c r="A13" s="106" t="s">
        <v>45</v>
      </c>
      <c r="B13" s="107" t="s">
        <v>26</v>
      </c>
      <c r="C13" s="108"/>
      <c r="D13" s="108"/>
      <c r="E13" s="108"/>
      <c r="F13" s="108"/>
      <c r="G13" s="109">
        <f>G6</f>
        <v>18.399999999999999</v>
      </c>
      <c r="H13" s="109">
        <v>139.69999999999999</v>
      </c>
      <c r="I13" s="109">
        <v>139.69999999999999</v>
      </c>
      <c r="J13" s="109">
        <v>139.69999999999999</v>
      </c>
      <c r="K13" s="109">
        <f>+J13+I13+H13+G13</f>
        <v>437.49999999999994</v>
      </c>
      <c r="L13" s="110"/>
    </row>
  </sheetData>
  <mergeCells count="7">
    <mergeCell ref="A2:L2"/>
    <mergeCell ref="L3:L5"/>
    <mergeCell ref="A3:A5"/>
    <mergeCell ref="B3:B5"/>
    <mergeCell ref="C3:F4"/>
    <mergeCell ref="G3:K3"/>
    <mergeCell ref="G4:K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</sheetPr>
  <dimension ref="A1:N29"/>
  <sheetViews>
    <sheetView topLeftCell="A19" workbookViewId="0">
      <selection activeCell="H15" sqref="H15:K15"/>
    </sheetView>
  </sheetViews>
  <sheetFormatPr defaultRowHeight="12.75"/>
  <cols>
    <col min="1" max="1" width="5.7109375" style="18" customWidth="1"/>
    <col min="2" max="2" width="35.5703125" style="18" customWidth="1"/>
    <col min="3" max="3" width="14.42578125" style="18" customWidth="1"/>
    <col min="4" max="12" width="9.140625" style="18"/>
    <col min="13" max="13" width="21.7109375" style="18" customWidth="1"/>
    <col min="14" max="16384" width="9.140625" style="18"/>
  </cols>
  <sheetData>
    <row r="1" spans="1:14" ht="15.75">
      <c r="A1" s="160" t="s">
        <v>82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3" spans="1:14">
      <c r="A3" s="165" t="s">
        <v>47</v>
      </c>
      <c r="B3" s="151" t="s">
        <v>17</v>
      </c>
      <c r="C3" s="150" t="s">
        <v>36</v>
      </c>
      <c r="D3" s="150" t="s">
        <v>37</v>
      </c>
      <c r="E3" s="150"/>
      <c r="F3" s="150"/>
      <c r="G3" s="150"/>
      <c r="H3" s="165" t="s">
        <v>38</v>
      </c>
      <c r="I3" s="165"/>
      <c r="J3" s="165"/>
      <c r="K3" s="165"/>
      <c r="L3" s="165"/>
      <c r="M3" s="151" t="s">
        <v>40</v>
      </c>
    </row>
    <row r="4" spans="1:14">
      <c r="A4" s="165"/>
      <c r="B4" s="151"/>
      <c r="C4" s="150"/>
      <c r="D4" s="150"/>
      <c r="E4" s="150"/>
      <c r="F4" s="150"/>
      <c r="G4" s="150"/>
      <c r="H4" s="165" t="s">
        <v>39</v>
      </c>
      <c r="I4" s="165"/>
      <c r="J4" s="165"/>
      <c r="K4" s="165"/>
      <c r="L4" s="165"/>
      <c r="M4" s="151"/>
    </row>
    <row r="5" spans="1:14" ht="25.5">
      <c r="A5" s="165"/>
      <c r="B5" s="151"/>
      <c r="C5" s="150"/>
      <c r="D5" s="20" t="s">
        <v>20</v>
      </c>
      <c r="E5" s="20" t="s">
        <v>41</v>
      </c>
      <c r="F5" s="20" t="s">
        <v>21</v>
      </c>
      <c r="G5" s="20" t="s">
        <v>22</v>
      </c>
      <c r="H5" s="20" t="s">
        <v>42</v>
      </c>
      <c r="I5" s="20" t="s">
        <v>43</v>
      </c>
      <c r="J5" s="95" t="s">
        <v>44</v>
      </c>
      <c r="K5" s="95" t="s">
        <v>100</v>
      </c>
      <c r="L5" s="20" t="s">
        <v>23</v>
      </c>
      <c r="M5" s="151"/>
    </row>
    <row r="6" spans="1:14" ht="51">
      <c r="A6" s="21">
        <v>1</v>
      </c>
      <c r="B6" s="78" t="s">
        <v>64</v>
      </c>
      <c r="C6" s="42" t="s">
        <v>26</v>
      </c>
      <c r="D6" s="102"/>
      <c r="E6" s="102"/>
      <c r="F6" s="102"/>
      <c r="G6" s="102"/>
      <c r="H6" s="16">
        <f>H7</f>
        <v>222.1</v>
      </c>
      <c r="I6" s="16">
        <v>264.8</v>
      </c>
      <c r="J6" s="16">
        <v>154.80000000000001</v>
      </c>
      <c r="K6" s="16">
        <f t="shared" ref="K6" si="0">K7</f>
        <v>154.80000000000001</v>
      </c>
      <c r="L6" s="16">
        <f>SUM(H6:K6)</f>
        <v>796.5</v>
      </c>
      <c r="M6" s="19"/>
      <c r="N6" s="32"/>
    </row>
    <row r="7" spans="1:14">
      <c r="A7" s="150">
        <v>2</v>
      </c>
      <c r="B7" s="152" t="s">
        <v>65</v>
      </c>
      <c r="C7" s="151" t="s">
        <v>26</v>
      </c>
      <c r="D7" s="149"/>
      <c r="E7" s="149"/>
      <c r="F7" s="149"/>
      <c r="G7" s="149"/>
      <c r="H7" s="161">
        <f>H9+H16</f>
        <v>222.1</v>
      </c>
      <c r="I7" s="161">
        <v>264.8</v>
      </c>
      <c r="J7" s="147">
        <v>154.80000000000001</v>
      </c>
      <c r="K7" s="161">
        <f t="shared" ref="K7" si="1">K9+K16</f>
        <v>154.80000000000001</v>
      </c>
      <c r="L7" s="162">
        <f>SUM(H7:K8)</f>
        <v>796.5</v>
      </c>
      <c r="M7" s="163" t="s">
        <v>66</v>
      </c>
    </row>
    <row r="8" spans="1:14">
      <c r="A8" s="150"/>
      <c r="B8" s="153"/>
      <c r="C8" s="151"/>
      <c r="D8" s="149"/>
      <c r="E8" s="149"/>
      <c r="F8" s="149"/>
      <c r="G8" s="149"/>
      <c r="H8" s="161"/>
      <c r="I8" s="161"/>
      <c r="J8" s="148"/>
      <c r="K8" s="161"/>
      <c r="L8" s="162"/>
      <c r="M8" s="164"/>
    </row>
    <row r="9" spans="1:14" ht="89.25">
      <c r="A9" s="37">
        <v>3</v>
      </c>
      <c r="B9" s="78" t="s">
        <v>67</v>
      </c>
      <c r="C9" s="115" t="s">
        <v>26</v>
      </c>
      <c r="D9" s="102"/>
      <c r="E9" s="102"/>
      <c r="F9" s="102"/>
      <c r="G9" s="102"/>
      <c r="H9" s="16">
        <f>H11+H15</f>
        <v>174.1</v>
      </c>
      <c r="I9" s="16">
        <v>216.8</v>
      </c>
      <c r="J9" s="16">
        <v>106.8</v>
      </c>
      <c r="K9" s="16">
        <f t="shared" ref="K9" si="2">K11+K15</f>
        <v>106.80000000000001</v>
      </c>
      <c r="L9" s="16">
        <f>SUM(H9:K9)</f>
        <v>604.5</v>
      </c>
      <c r="M9" s="38" t="s">
        <v>68</v>
      </c>
      <c r="N9" s="120"/>
    </row>
    <row r="10" spans="1:14" ht="38.25">
      <c r="A10" s="117">
        <v>4</v>
      </c>
      <c r="B10" s="121" t="s">
        <v>108</v>
      </c>
      <c r="C10" s="115" t="s">
        <v>26</v>
      </c>
      <c r="D10" s="116"/>
      <c r="E10" s="116"/>
      <c r="F10" s="116"/>
      <c r="G10" s="116"/>
      <c r="H10" s="16">
        <v>0</v>
      </c>
      <c r="I10" s="16">
        <v>110</v>
      </c>
      <c r="J10" s="16">
        <v>0</v>
      </c>
      <c r="K10" s="16">
        <v>0</v>
      </c>
      <c r="L10" s="16">
        <f>K10+J10+I10+H10</f>
        <v>110</v>
      </c>
      <c r="M10" s="118"/>
    </row>
    <row r="11" spans="1:14" ht="38.25">
      <c r="A11" s="117">
        <v>5</v>
      </c>
      <c r="B11" s="115" t="s">
        <v>106</v>
      </c>
      <c r="C11" s="40" t="s">
        <v>26</v>
      </c>
      <c r="D11" s="102"/>
      <c r="E11" s="102"/>
      <c r="F11" s="102"/>
      <c r="G11" s="102"/>
      <c r="H11" s="16">
        <f>H13+H14</f>
        <v>117</v>
      </c>
      <c r="I11" s="16">
        <f t="shared" ref="I11:K11" si="3">I13+I14</f>
        <v>49.7</v>
      </c>
      <c r="J11" s="16">
        <v>49.7</v>
      </c>
      <c r="K11" s="16">
        <f t="shared" si="3"/>
        <v>49.7</v>
      </c>
      <c r="L11" s="16">
        <f>SUM(H11:K11)</f>
        <v>266.09999999999997</v>
      </c>
      <c r="M11" s="38"/>
    </row>
    <row r="12" spans="1:14">
      <c r="A12" s="70"/>
      <c r="B12" s="75" t="s">
        <v>6</v>
      </c>
      <c r="C12" s="78"/>
      <c r="D12" s="102"/>
      <c r="E12" s="102"/>
      <c r="F12" s="102"/>
      <c r="G12" s="102"/>
      <c r="H12" s="16"/>
      <c r="I12" s="16"/>
      <c r="J12" s="16"/>
      <c r="K12" s="16"/>
      <c r="L12" s="16"/>
      <c r="M12" s="80"/>
    </row>
    <row r="13" spans="1:14" ht="38.25">
      <c r="A13" s="37">
        <v>6</v>
      </c>
      <c r="B13" s="75" t="s">
        <v>69</v>
      </c>
      <c r="C13" s="38" t="s">
        <v>26</v>
      </c>
      <c r="D13" s="102"/>
      <c r="E13" s="102"/>
      <c r="F13" s="102"/>
      <c r="G13" s="102"/>
      <c r="H13" s="16">
        <v>12.5</v>
      </c>
      <c r="I13" s="16">
        <v>12.5</v>
      </c>
      <c r="J13" s="16">
        <v>12.5</v>
      </c>
      <c r="K13" s="16">
        <v>12.5</v>
      </c>
      <c r="L13" s="16">
        <f>SUM(H13:K13)</f>
        <v>50</v>
      </c>
      <c r="M13" s="46"/>
    </row>
    <row r="14" spans="1:14" ht="38.25">
      <c r="A14" s="117">
        <v>7</v>
      </c>
      <c r="B14" s="87" t="s">
        <v>70</v>
      </c>
      <c r="C14" s="38" t="s">
        <v>26</v>
      </c>
      <c r="D14" s="102"/>
      <c r="E14" s="102"/>
      <c r="F14" s="102"/>
      <c r="G14" s="102"/>
      <c r="H14" s="122">
        <f>37.2+67.3</f>
        <v>104.5</v>
      </c>
      <c r="I14" s="123">
        <v>37.200000000000003</v>
      </c>
      <c r="J14" s="123">
        <v>37.200000000000003</v>
      </c>
      <c r="K14" s="16">
        <v>37.200000000000003</v>
      </c>
      <c r="L14" s="123">
        <f>SUM(H14:K14)</f>
        <v>216.09999999999997</v>
      </c>
      <c r="M14" s="46"/>
    </row>
    <row r="15" spans="1:14" ht="51">
      <c r="A15" s="117">
        <v>8</v>
      </c>
      <c r="B15" s="119" t="s">
        <v>107</v>
      </c>
      <c r="C15" s="38" t="s">
        <v>26</v>
      </c>
      <c r="D15" s="102"/>
      <c r="E15" s="102"/>
      <c r="F15" s="102"/>
      <c r="G15" s="102"/>
      <c r="H15" s="16">
        <v>57.1</v>
      </c>
      <c r="I15" s="16">
        <v>57.1</v>
      </c>
      <c r="J15" s="16">
        <v>57.1</v>
      </c>
      <c r="K15" s="16">
        <v>57.1</v>
      </c>
      <c r="L15" s="16">
        <f>SUM(H15:K15)</f>
        <v>228.4</v>
      </c>
      <c r="M15" s="46"/>
    </row>
    <row r="16" spans="1:14" ht="51">
      <c r="A16" s="117">
        <v>9</v>
      </c>
      <c r="B16" s="75" t="s">
        <v>71</v>
      </c>
      <c r="C16" s="38" t="s">
        <v>26</v>
      </c>
      <c r="D16" s="102"/>
      <c r="E16" s="102"/>
      <c r="F16" s="102"/>
      <c r="G16" s="102"/>
      <c r="H16" s="16">
        <v>48</v>
      </c>
      <c r="I16" s="16">
        <v>48</v>
      </c>
      <c r="J16" s="16">
        <v>48</v>
      </c>
      <c r="K16" s="16">
        <v>48</v>
      </c>
      <c r="L16" s="16">
        <f>SUM(H16:K16)</f>
        <v>192</v>
      </c>
      <c r="M16" s="46" t="s">
        <v>72</v>
      </c>
    </row>
    <row r="17" spans="1:13" ht="51">
      <c r="A17" s="117">
        <v>10</v>
      </c>
      <c r="B17" s="78" t="s">
        <v>73</v>
      </c>
      <c r="C17" s="38" t="s">
        <v>26</v>
      </c>
      <c r="D17" s="102"/>
      <c r="E17" s="102"/>
      <c r="F17" s="102"/>
      <c r="G17" s="102"/>
      <c r="H17" s="16">
        <v>48</v>
      </c>
      <c r="I17" s="16">
        <v>48</v>
      </c>
      <c r="J17" s="16">
        <v>48</v>
      </c>
      <c r="K17" s="16">
        <v>48</v>
      </c>
      <c r="L17" s="16">
        <f>SUM(H17:K17)</f>
        <v>192</v>
      </c>
      <c r="M17" s="38"/>
    </row>
    <row r="18" spans="1:13" ht="15" customHeight="1">
      <c r="A18" s="158">
        <v>11</v>
      </c>
      <c r="B18" s="158" t="s">
        <v>105</v>
      </c>
      <c r="C18" s="156"/>
      <c r="D18" s="166"/>
      <c r="E18" s="166"/>
      <c r="F18" s="166"/>
      <c r="G18" s="166"/>
      <c r="H18" s="154">
        <v>222.1</v>
      </c>
      <c r="I18" s="154">
        <v>264.8</v>
      </c>
      <c r="J18" s="154">
        <v>154.80000000000001</v>
      </c>
      <c r="K18" s="154">
        <v>154.80000000000001</v>
      </c>
      <c r="L18" s="154">
        <f>K18+J18+I18+H18</f>
        <v>796.50000000000011</v>
      </c>
      <c r="M18" s="156"/>
    </row>
    <row r="19" spans="1:13">
      <c r="A19" s="159"/>
      <c r="B19" s="159"/>
      <c r="C19" s="157"/>
      <c r="D19" s="167"/>
      <c r="E19" s="167"/>
      <c r="F19" s="167"/>
      <c r="G19" s="167"/>
      <c r="H19" s="155"/>
      <c r="I19" s="155"/>
      <c r="J19" s="155"/>
      <c r="K19" s="155"/>
      <c r="L19" s="155"/>
      <c r="M19" s="157"/>
    </row>
    <row r="20" spans="1:13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</row>
    <row r="21" spans="1:13">
      <c r="A21" s="48"/>
      <c r="B21" s="47"/>
      <c r="C21" s="49"/>
      <c r="D21" s="50"/>
      <c r="E21" s="45"/>
      <c r="F21" s="45"/>
      <c r="G21" s="45"/>
      <c r="H21" s="32"/>
      <c r="I21" s="32"/>
      <c r="J21" s="32"/>
      <c r="K21" s="32"/>
      <c r="L21" s="32"/>
      <c r="M21" s="51"/>
    </row>
    <row r="22" spans="1:13">
      <c r="A22" s="48"/>
      <c r="B22" s="47"/>
      <c r="C22" s="49"/>
      <c r="D22" s="50"/>
      <c r="E22" s="45"/>
      <c r="F22" s="45"/>
      <c r="G22" s="45"/>
      <c r="H22" s="32"/>
      <c r="I22" s="32"/>
      <c r="J22" s="32"/>
      <c r="K22" s="32"/>
      <c r="L22" s="32"/>
      <c r="M22" s="51"/>
    </row>
    <row r="23" spans="1:13">
      <c r="A23" s="48"/>
      <c r="B23" s="47"/>
      <c r="C23" s="49"/>
      <c r="D23" s="50"/>
      <c r="E23" s="45"/>
      <c r="F23" s="45"/>
      <c r="G23" s="45"/>
      <c r="H23" s="32"/>
      <c r="I23" s="32"/>
      <c r="J23" s="32"/>
      <c r="K23" s="32"/>
      <c r="L23" s="32"/>
      <c r="M23" s="51"/>
    </row>
    <row r="24" spans="1:13">
      <c r="A24" s="48"/>
      <c r="B24" s="47"/>
      <c r="C24" s="49"/>
      <c r="D24" s="50"/>
      <c r="E24" s="45"/>
      <c r="F24" s="45"/>
      <c r="G24" s="45"/>
      <c r="H24" s="32"/>
      <c r="I24" s="32"/>
      <c r="J24" s="32"/>
      <c r="K24" s="32"/>
      <c r="L24" s="32"/>
      <c r="M24" s="51"/>
    </row>
    <row r="25" spans="1:13">
      <c r="B25" s="47"/>
      <c r="C25" s="49"/>
      <c r="D25" s="50"/>
      <c r="E25" s="45"/>
      <c r="F25" s="45"/>
      <c r="G25" s="45"/>
      <c r="H25" s="32"/>
      <c r="I25" s="32"/>
      <c r="J25" s="32"/>
      <c r="K25" s="32"/>
      <c r="L25" s="32"/>
      <c r="M25" s="51"/>
    </row>
    <row r="26" spans="1:13">
      <c r="A26" s="48"/>
      <c r="B26" s="47"/>
      <c r="C26" s="49"/>
      <c r="D26" s="50"/>
      <c r="E26" s="45"/>
      <c r="F26" s="45"/>
      <c r="G26" s="45"/>
      <c r="H26" s="32"/>
      <c r="I26" s="32"/>
      <c r="J26" s="32"/>
      <c r="K26" s="32"/>
      <c r="L26" s="32"/>
      <c r="M26" s="51"/>
    </row>
    <row r="27" spans="1:13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</row>
    <row r="28" spans="1:13">
      <c r="A28" s="48"/>
      <c r="B28" s="47"/>
      <c r="C28" s="49"/>
      <c r="D28" s="50"/>
      <c r="E28" s="45"/>
      <c r="F28" s="45"/>
      <c r="G28" s="45"/>
      <c r="H28" s="32"/>
      <c r="I28" s="32"/>
      <c r="J28" s="32"/>
      <c r="K28" s="32"/>
      <c r="L28" s="32"/>
      <c r="M28" s="51"/>
    </row>
    <row r="29" spans="1:13">
      <c r="A29" s="48"/>
      <c r="B29" s="47"/>
      <c r="C29" s="49"/>
      <c r="D29" s="50"/>
      <c r="E29" s="45"/>
      <c r="F29" s="45"/>
      <c r="G29" s="45"/>
      <c r="H29" s="32"/>
      <c r="I29" s="32"/>
      <c r="J29" s="32"/>
      <c r="K29" s="32"/>
      <c r="L29" s="32"/>
      <c r="M29" s="51"/>
    </row>
  </sheetData>
  <mergeCells count="34">
    <mergeCell ref="B18:B19"/>
    <mergeCell ref="C18:C19"/>
    <mergeCell ref="D18:D19"/>
    <mergeCell ref="E18:E19"/>
    <mergeCell ref="F18:F19"/>
    <mergeCell ref="G18:G19"/>
    <mergeCell ref="H18:H19"/>
    <mergeCell ref="I18:I19"/>
    <mergeCell ref="J18:J19"/>
    <mergeCell ref="K18:K19"/>
    <mergeCell ref="L18:L19"/>
    <mergeCell ref="M18:M19"/>
    <mergeCell ref="A18:A19"/>
    <mergeCell ref="A1:M1"/>
    <mergeCell ref="H7:H8"/>
    <mergeCell ref="I7:I8"/>
    <mergeCell ref="K7:K8"/>
    <mergeCell ref="L7:L8"/>
    <mergeCell ref="M7:M8"/>
    <mergeCell ref="C3:C5"/>
    <mergeCell ref="D3:G4"/>
    <mergeCell ref="H3:L3"/>
    <mergeCell ref="H4:L4"/>
    <mergeCell ref="M3:M5"/>
    <mergeCell ref="A3:A5"/>
    <mergeCell ref="B3:B5"/>
    <mergeCell ref="J7:J8"/>
    <mergeCell ref="G7:G8"/>
    <mergeCell ref="A7:A8"/>
    <mergeCell ref="C7:C8"/>
    <mergeCell ref="D7:D8"/>
    <mergeCell ref="E7:E8"/>
    <mergeCell ref="F7:F8"/>
    <mergeCell ref="B7:B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92D050"/>
  </sheetPr>
  <dimension ref="A1:O15"/>
  <sheetViews>
    <sheetView tabSelected="1" topLeftCell="A13" workbookViewId="0">
      <selection activeCell="M10" sqref="M10"/>
    </sheetView>
  </sheetViews>
  <sheetFormatPr defaultRowHeight="12.75"/>
  <cols>
    <col min="1" max="1" width="1.85546875" style="32" customWidth="1"/>
    <col min="2" max="2" width="41" style="32" customWidth="1"/>
    <col min="3" max="3" width="13.85546875" style="32" customWidth="1"/>
    <col min="4" max="4" width="7.85546875" style="32" customWidth="1"/>
    <col min="5" max="5" width="8.28515625" style="32" customWidth="1"/>
    <col min="6" max="6" width="9.140625" style="32"/>
    <col min="7" max="7" width="10" style="32" customWidth="1"/>
    <col min="8" max="12" width="9.140625" style="32"/>
    <col min="13" max="15" width="24" style="32" customWidth="1"/>
    <col min="16" max="16384" width="9.140625" style="32"/>
  </cols>
  <sheetData>
    <row r="1" spans="1:15" ht="24" customHeight="1">
      <c r="B1" s="168" t="s">
        <v>74</v>
      </c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43"/>
      <c r="O1" s="43"/>
    </row>
    <row r="2" spans="1:15" ht="15.75">
      <c r="B2" s="144" t="s">
        <v>82</v>
      </c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</row>
    <row r="3" spans="1:15">
      <c r="B3" s="165" t="s">
        <v>17</v>
      </c>
      <c r="C3" s="165" t="s">
        <v>36</v>
      </c>
      <c r="D3" s="165" t="s">
        <v>37</v>
      </c>
      <c r="E3" s="165"/>
      <c r="F3" s="165"/>
      <c r="G3" s="165"/>
      <c r="H3" s="165" t="s">
        <v>38</v>
      </c>
      <c r="I3" s="165"/>
      <c r="J3" s="165"/>
      <c r="K3" s="165"/>
      <c r="L3" s="165"/>
      <c r="M3" s="165" t="s">
        <v>40</v>
      </c>
      <c r="N3" s="52"/>
      <c r="O3" s="52"/>
    </row>
    <row r="4" spans="1:15" ht="26.25" customHeight="1">
      <c r="B4" s="165"/>
      <c r="C4" s="165"/>
      <c r="D4" s="165"/>
      <c r="E4" s="165"/>
      <c r="F4" s="165"/>
      <c r="G4" s="165"/>
      <c r="H4" s="165" t="s">
        <v>39</v>
      </c>
      <c r="I4" s="165"/>
      <c r="J4" s="165"/>
      <c r="K4" s="165"/>
      <c r="L4" s="165"/>
      <c r="M4" s="165"/>
      <c r="N4" s="52"/>
      <c r="O4" s="52"/>
    </row>
    <row r="5" spans="1:15" ht="29.25" customHeight="1">
      <c r="B5" s="165"/>
      <c r="C5" s="165"/>
      <c r="D5" s="21" t="s">
        <v>20</v>
      </c>
      <c r="E5" s="21" t="s">
        <v>41</v>
      </c>
      <c r="F5" s="21" t="s">
        <v>21</v>
      </c>
      <c r="G5" s="21" t="s">
        <v>22</v>
      </c>
      <c r="H5" s="21" t="s">
        <v>42</v>
      </c>
      <c r="I5" s="21" t="s">
        <v>43</v>
      </c>
      <c r="J5" s="96" t="s">
        <v>44</v>
      </c>
      <c r="K5" s="96" t="s">
        <v>100</v>
      </c>
      <c r="L5" s="21" t="s">
        <v>23</v>
      </c>
      <c r="M5" s="165"/>
      <c r="N5" s="52"/>
      <c r="O5" s="52"/>
    </row>
    <row r="6" spans="1:15" ht="45" customHeight="1">
      <c r="B6" s="39" t="s">
        <v>51</v>
      </c>
      <c r="C6" s="21"/>
      <c r="D6" s="103" t="s">
        <v>30</v>
      </c>
      <c r="E6" s="104" t="s">
        <v>87</v>
      </c>
      <c r="F6" s="104" t="s">
        <v>99</v>
      </c>
      <c r="G6" s="101"/>
      <c r="H6" s="6">
        <v>16659.5</v>
      </c>
      <c r="I6" s="6">
        <v>17656.900000000001</v>
      </c>
      <c r="J6" s="6">
        <v>17888.099999999999</v>
      </c>
      <c r="K6" s="6">
        <v>17888.099999999999</v>
      </c>
      <c r="L6" s="105">
        <f>SUM(H6:K6)</f>
        <v>70092.600000000006</v>
      </c>
      <c r="M6" s="21"/>
      <c r="N6" s="52"/>
      <c r="O6" s="52"/>
    </row>
    <row r="7" spans="1:15" ht="69" customHeight="1">
      <c r="B7" s="39" t="s">
        <v>75</v>
      </c>
      <c r="C7" s="29" t="s">
        <v>26</v>
      </c>
      <c r="D7" s="102"/>
      <c r="E7" s="102"/>
      <c r="F7" s="102"/>
      <c r="G7" s="102"/>
      <c r="H7" s="6"/>
      <c r="I7" s="6"/>
      <c r="J7" s="6"/>
      <c r="K7" s="6"/>
      <c r="L7" s="7"/>
      <c r="M7" s="30" t="s">
        <v>76</v>
      </c>
      <c r="N7" s="53"/>
      <c r="O7" s="53"/>
    </row>
    <row r="8" spans="1:15" ht="39.75" customHeight="1">
      <c r="B8" s="76" t="s">
        <v>77</v>
      </c>
      <c r="C8" s="76" t="s">
        <v>26</v>
      </c>
      <c r="D8" s="104" t="s">
        <v>30</v>
      </c>
      <c r="E8" s="104" t="s">
        <v>87</v>
      </c>
      <c r="F8" s="104" t="s">
        <v>99</v>
      </c>
      <c r="G8" s="101"/>
      <c r="H8" s="6">
        <v>16659.5</v>
      </c>
      <c r="I8" s="6">
        <v>17656.900000000001</v>
      </c>
      <c r="J8" s="6">
        <v>17888.099999999999</v>
      </c>
      <c r="K8" s="6">
        <v>17888.099999999999</v>
      </c>
      <c r="L8" s="6">
        <f t="shared" ref="L8:L15" si="0">SUM(H8:K8)</f>
        <v>70092.600000000006</v>
      </c>
      <c r="M8" s="169"/>
      <c r="N8" s="47"/>
      <c r="O8" s="47"/>
    </row>
    <row r="9" spans="1:15" ht="27.75" hidden="1" customHeight="1">
      <c r="B9" s="77"/>
      <c r="C9" s="77"/>
      <c r="D9" s="31"/>
      <c r="E9" s="102"/>
      <c r="F9" s="102"/>
      <c r="G9" s="102"/>
      <c r="H9" s="6"/>
      <c r="I9" s="6"/>
      <c r="J9" s="6"/>
      <c r="K9" s="6"/>
      <c r="L9" s="6">
        <f t="shared" si="0"/>
        <v>0</v>
      </c>
      <c r="M9" s="170"/>
      <c r="N9" s="47"/>
      <c r="O9" s="47"/>
    </row>
    <row r="10" spans="1:15" ht="43.5" customHeight="1">
      <c r="B10" s="76" t="s">
        <v>78</v>
      </c>
      <c r="C10" s="76" t="s">
        <v>26</v>
      </c>
      <c r="D10" s="31" t="s">
        <v>30</v>
      </c>
      <c r="E10" s="104" t="s">
        <v>87</v>
      </c>
      <c r="F10" s="104" t="s">
        <v>103</v>
      </c>
      <c r="G10" s="104" t="s">
        <v>102</v>
      </c>
      <c r="H10" s="6">
        <v>14458.9</v>
      </c>
      <c r="I10" s="6">
        <v>15238.4</v>
      </c>
      <c r="J10" s="6">
        <v>15672.2</v>
      </c>
      <c r="K10" s="6">
        <v>15672.2</v>
      </c>
      <c r="L10" s="6">
        <f t="shared" si="0"/>
        <v>61041.7</v>
      </c>
      <c r="M10" s="74"/>
      <c r="N10" s="49"/>
      <c r="O10" s="49"/>
    </row>
    <row r="11" spans="1:15" ht="45" customHeight="1">
      <c r="B11" s="76" t="s">
        <v>79</v>
      </c>
      <c r="C11" s="76" t="s">
        <v>26</v>
      </c>
      <c r="D11" s="83" t="s">
        <v>30</v>
      </c>
      <c r="E11" s="67" t="s">
        <v>87</v>
      </c>
      <c r="F11" s="59" t="s">
        <v>103</v>
      </c>
      <c r="G11" s="90" t="s">
        <v>104</v>
      </c>
      <c r="H11" s="124">
        <v>120.2</v>
      </c>
      <c r="I11" s="6">
        <v>148.1</v>
      </c>
      <c r="J11" s="6">
        <v>148.1</v>
      </c>
      <c r="K11" s="6">
        <v>148.1</v>
      </c>
      <c r="L11" s="6">
        <f t="shared" si="0"/>
        <v>564.5</v>
      </c>
      <c r="M11" s="74"/>
    </row>
    <row r="12" spans="1:15" ht="45" customHeight="1">
      <c r="B12" s="76" t="s">
        <v>80</v>
      </c>
      <c r="C12" s="76" t="s">
        <v>26</v>
      </c>
      <c r="D12" s="31" t="s">
        <v>30</v>
      </c>
      <c r="E12" s="104" t="s">
        <v>87</v>
      </c>
      <c r="F12" s="104" t="s">
        <v>103</v>
      </c>
      <c r="G12" s="90"/>
      <c r="H12" s="124">
        <v>2051.6999999999998</v>
      </c>
      <c r="I12" s="6">
        <v>2236.6</v>
      </c>
      <c r="J12" s="6">
        <v>2067</v>
      </c>
      <c r="K12" s="6">
        <v>2067</v>
      </c>
      <c r="L12" s="6">
        <f t="shared" si="0"/>
        <v>8422.2999999999993</v>
      </c>
      <c r="M12" s="74"/>
    </row>
    <row r="13" spans="1:15" ht="45" customHeight="1">
      <c r="B13" s="76" t="s">
        <v>81</v>
      </c>
      <c r="C13" s="76" t="s">
        <v>26</v>
      </c>
      <c r="D13" s="31" t="s">
        <v>30</v>
      </c>
      <c r="E13" s="104" t="s">
        <v>87</v>
      </c>
      <c r="F13" s="104" t="s">
        <v>103</v>
      </c>
      <c r="G13" s="90"/>
      <c r="H13" s="124">
        <v>0.8</v>
      </c>
      <c r="I13" s="6">
        <v>0.8</v>
      </c>
      <c r="J13" s="6">
        <v>0.8</v>
      </c>
      <c r="K13" s="6">
        <v>0.8</v>
      </c>
      <c r="L13" s="6">
        <f t="shared" si="0"/>
        <v>3.2</v>
      </c>
      <c r="M13" s="74"/>
    </row>
    <row r="14" spans="1:15" ht="69.75" customHeight="1">
      <c r="B14" s="99" t="s">
        <v>84</v>
      </c>
      <c r="C14" s="86"/>
      <c r="D14" s="31" t="s">
        <v>30</v>
      </c>
      <c r="E14" s="104" t="s">
        <v>87</v>
      </c>
      <c r="F14" s="104" t="s">
        <v>103</v>
      </c>
      <c r="G14" s="90"/>
      <c r="H14" s="124">
        <v>27.9</v>
      </c>
      <c r="I14" s="6">
        <v>33</v>
      </c>
      <c r="J14" s="6">
        <v>0</v>
      </c>
      <c r="K14" s="6">
        <v>0</v>
      </c>
      <c r="L14" s="6">
        <f t="shared" si="0"/>
        <v>60.9</v>
      </c>
      <c r="M14" s="85"/>
    </row>
    <row r="15" spans="1:15" ht="45" customHeight="1">
      <c r="A15" s="111"/>
      <c r="B15" s="112" t="s">
        <v>105</v>
      </c>
      <c r="C15" s="112"/>
      <c r="D15" s="60"/>
      <c r="E15" s="113"/>
      <c r="F15" s="113"/>
      <c r="G15" s="60"/>
      <c r="H15" s="57">
        <v>16659.5</v>
      </c>
      <c r="I15" s="57">
        <v>17656.900000000001</v>
      </c>
      <c r="J15" s="57">
        <v>17888.099999999999</v>
      </c>
      <c r="K15" s="57">
        <v>17888.099999999999</v>
      </c>
      <c r="L15" s="57">
        <f t="shared" si="0"/>
        <v>70092.600000000006</v>
      </c>
      <c r="M15" s="114"/>
    </row>
  </sheetData>
  <mergeCells count="9">
    <mergeCell ref="B2:M2"/>
    <mergeCell ref="B1:M1"/>
    <mergeCell ref="M3:M5"/>
    <mergeCell ref="M8:M9"/>
    <mergeCell ref="B3:B5"/>
    <mergeCell ref="C3:C5"/>
    <mergeCell ref="D3:G4"/>
    <mergeCell ref="H3:L3"/>
    <mergeCell ref="H4:L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ПРИЛ.1</vt:lpstr>
      <vt:lpstr>ПРИЛ. 2</vt:lpstr>
      <vt:lpstr>ПП1</vt:lpstr>
      <vt:lpstr>ПП2</vt:lpstr>
      <vt:lpstr>ПП3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Подлегаев</cp:lastModifiedBy>
  <cp:lastPrinted>2014-03-31T03:06:59Z</cp:lastPrinted>
  <dcterms:created xsi:type="dcterms:W3CDTF">2013-10-08T06:49:15Z</dcterms:created>
  <dcterms:modified xsi:type="dcterms:W3CDTF">2015-05-07T05:39:29Z</dcterms:modified>
</cp:coreProperties>
</file>